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45" windowWidth="20400" windowHeight="8010"/>
  </bookViews>
  <sheets>
    <sheet name="-SE-graph " sheetId="1" r:id="rId1"/>
  </sheets>
  <externalReferences>
    <externalReference r:id="rId2"/>
  </externalReferences>
  <calcPr calcId="125725" concurrentCalc="0"/>
</workbook>
</file>

<file path=xl/calcChain.xml><?xml version="1.0" encoding="utf-8"?>
<calcChain xmlns="http://schemas.openxmlformats.org/spreadsheetml/2006/main">
  <c r="D40" i="1"/>
  <c r="D39"/>
  <c r="D38"/>
  <c r="D37"/>
  <c r="D36"/>
  <c r="D35"/>
  <c r="D34"/>
  <c r="D33"/>
  <c r="D32"/>
  <c r="D31"/>
  <c r="D30"/>
  <c r="D29"/>
  <c r="D28"/>
  <c r="D27"/>
  <c r="H18"/>
  <c r="G18"/>
  <c r="F18"/>
  <c r="E18"/>
  <c r="D18"/>
  <c r="H17"/>
  <c r="G17"/>
  <c r="F17"/>
  <c r="D17"/>
  <c r="E17"/>
  <c r="H16"/>
  <c r="G16"/>
  <c r="F16"/>
  <c r="D16"/>
  <c r="E16"/>
  <c r="H15"/>
  <c r="G15"/>
  <c r="F15"/>
  <c r="D15"/>
  <c r="E15"/>
  <c r="H14"/>
  <c r="G14"/>
  <c r="F14"/>
  <c r="D14"/>
  <c r="E14"/>
  <c r="H13"/>
  <c r="G13"/>
  <c r="F13"/>
  <c r="D13"/>
  <c r="E13"/>
  <c r="H12"/>
  <c r="G12"/>
  <c r="F12"/>
  <c r="D12"/>
  <c r="E12"/>
  <c r="H11"/>
  <c r="G11"/>
  <c r="F11"/>
  <c r="D11"/>
  <c r="E11"/>
  <c r="H10"/>
  <c r="G10"/>
  <c r="F10"/>
  <c r="D10"/>
  <c r="E10"/>
  <c r="H9"/>
  <c r="G9"/>
  <c r="F9"/>
  <c r="D9"/>
  <c r="E9"/>
  <c r="H8"/>
  <c r="G8"/>
  <c r="F8"/>
  <c r="D8"/>
  <c r="E8"/>
  <c r="H7"/>
  <c r="G7"/>
  <c r="F7"/>
  <c r="D7"/>
  <c r="E7"/>
  <c r="H6"/>
  <c r="G6"/>
  <c r="F6"/>
  <c r="D6"/>
  <c r="E6"/>
  <c r="G5"/>
  <c r="D5"/>
  <c r="E5"/>
</calcChain>
</file>

<file path=xl/sharedStrings.xml><?xml version="1.0" encoding="utf-8"?>
<sst xmlns="http://schemas.openxmlformats.org/spreadsheetml/2006/main" count="68" uniqueCount="27">
  <si>
    <t>CeO2 method</t>
  </si>
  <si>
    <t>number of packages</t>
  </si>
  <si>
    <t>number of measurements in the package (n)</t>
  </si>
  <si>
    <t>random error FACTOR [1/Sqrt(n)]</t>
  </si>
  <si>
    <t>13C</t>
  </si>
  <si>
    <t>18O</t>
  </si>
  <si>
    <t>17D</t>
  </si>
  <si>
    <t>standard  error:</t>
  </si>
  <si>
    <t xml:space="preserve">standard error </t>
  </si>
  <si>
    <t>expected</t>
  </si>
  <si>
    <t>experimental</t>
  </si>
  <si>
    <t xml:space="preserve">1 package of 270 </t>
  </si>
  <si>
    <t xml:space="preserve">2 packages of 135 </t>
  </si>
  <si>
    <t xml:space="preserve">3 packages of 90 </t>
  </si>
  <si>
    <t xml:space="preserve">5 packages of 54 </t>
  </si>
  <si>
    <t xml:space="preserve">6 packages of 45 </t>
  </si>
  <si>
    <t xml:space="preserve">9 packages of 30 </t>
  </si>
  <si>
    <t xml:space="preserve">10 packages of 27 </t>
  </si>
  <si>
    <t xml:space="preserve">15 packages of 18 </t>
  </si>
  <si>
    <t xml:space="preserve">18 packages of 15 </t>
  </si>
  <si>
    <t xml:space="preserve">27 packages of 10 </t>
  </si>
  <si>
    <t xml:space="preserve">30 packages of 9 </t>
  </si>
  <si>
    <t xml:space="preserve">45 packages of 6 </t>
  </si>
  <si>
    <t xml:space="preserve">54 packages of 5 </t>
  </si>
  <si>
    <t>270 spearate measurements</t>
  </si>
  <si>
    <t xml:space="preserve">Sdev over 270 measurements </t>
  </si>
  <si>
    <t>CuO  method</t>
  </si>
</sst>
</file>

<file path=xl/styles.xml><?xml version="1.0" encoding="utf-8"?>
<styleSheet xmlns="http://schemas.openxmlformats.org/spreadsheetml/2006/main">
  <numFmts count="1">
    <numFmt numFmtId="164" formatCode="0.000"/>
  </numFmts>
  <fonts count="24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charset val="238"/>
      <scheme val="minor"/>
    </font>
    <font>
      <sz val="12"/>
      <color theme="1"/>
      <name val="Cambria"/>
      <family val="1"/>
      <charset val="238"/>
    </font>
    <font>
      <sz val="12"/>
      <color rgb="FF000000"/>
      <name val="Calibri"/>
      <family val="2"/>
      <charset val="238"/>
    </font>
    <font>
      <sz val="12"/>
      <color rgb="FFFF0000"/>
      <name val="Calibri"/>
      <family val="2"/>
      <charset val="238"/>
    </font>
    <font>
      <sz val="12"/>
      <color rgb="FF008000"/>
      <name val="Calibri"/>
      <family val="2"/>
      <charset val="238"/>
    </font>
    <font>
      <sz val="12"/>
      <color rgb="FF3366FF"/>
      <name val="Calibri"/>
      <family val="2"/>
      <charset val="238"/>
      <scheme val="minor"/>
    </font>
    <font>
      <sz val="12"/>
      <name val="Calibri"/>
      <family val="2"/>
      <charset val="238"/>
    </font>
    <font>
      <sz val="12"/>
      <color rgb="FF0000FF"/>
      <name val="Calibri"/>
      <family val="2"/>
      <charset val="238"/>
    </font>
    <font>
      <b/>
      <sz val="16"/>
      <color rgb="FF3366FF"/>
      <name val="Calibri"/>
      <family val="2"/>
      <charset val="238"/>
      <scheme val="minor"/>
    </font>
    <font>
      <b/>
      <sz val="12"/>
      <color rgb="FF008000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rgb="FF000000"/>
      <name val="Calibri"/>
      <family val="2"/>
      <charset val="238"/>
    </font>
    <font>
      <b/>
      <sz val="12"/>
      <name val="Calibri"/>
      <family val="2"/>
      <charset val="238"/>
    </font>
    <font>
      <sz val="12"/>
      <color rgb="FF9C0006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3F3F76"/>
      <name val="Calibri"/>
      <family val="2"/>
      <scheme val="minor"/>
    </font>
    <font>
      <sz val="12"/>
      <color rgb="FF9C6500"/>
      <name val="Calibri"/>
      <family val="2"/>
      <scheme val="minor"/>
    </font>
    <font>
      <sz val="10"/>
      <name val="MS Sans Serif"/>
      <family val="2"/>
      <charset val="238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26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7">
    <xf numFmtId="0" fontId="0" fillId="0" borderId="0"/>
    <xf numFmtId="0" fontId="1" fillId="0" borderId="0"/>
    <xf numFmtId="0" fontId="1" fillId="0" borderId="0"/>
    <xf numFmtId="0" fontId="13" fillId="0" borderId="0"/>
    <xf numFmtId="0" fontId="16" fillId="3" borderId="0" applyNumberFormat="0" applyBorder="0" applyAlignment="0" applyProtection="0"/>
    <xf numFmtId="0" fontId="17" fillId="2" borderId="0" applyNumberFormat="0" applyBorder="0" applyAlignment="0" applyProtection="0"/>
    <xf numFmtId="0" fontId="18" fillId="5" borderId="1" applyNumberFormat="0" applyAlignment="0" applyProtection="0"/>
    <xf numFmtId="0" fontId="19" fillId="4" borderId="0" applyNumberFormat="0" applyBorder="0" applyAlignment="0" applyProtection="0"/>
    <xf numFmtId="0" fontId="20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2" fillId="0" borderId="0"/>
    <xf numFmtId="0" fontId="22" fillId="6" borderId="2" applyNumberFormat="0" applyFont="0" applyAlignment="0" applyProtection="0"/>
    <xf numFmtId="0" fontId="13" fillId="6" borderId="2" applyNumberFormat="0" applyFont="0" applyAlignment="0" applyProtection="0"/>
  </cellStyleXfs>
  <cellXfs count="109">
    <xf numFmtId="0" fontId="0" fillId="0" borderId="0" xfId="0"/>
    <xf numFmtId="0" fontId="4" fillId="0" borderId="6" xfId="0" applyFont="1" applyBorder="1" applyAlignment="1">
      <alignment horizontal="center" vertical="center" wrapText="1"/>
    </xf>
    <xf numFmtId="0" fontId="0" fillId="0" borderId="7" xfId="0" applyBorder="1"/>
    <xf numFmtId="0" fontId="4" fillId="0" borderId="8" xfId="0" applyFont="1" applyBorder="1" applyAlignment="1">
      <alignment horizontal="center" vertical="center" wrapText="1"/>
    </xf>
    <xf numFmtId="0" fontId="0" fillId="0" borderId="10" xfId="0" applyBorder="1"/>
    <xf numFmtId="164" fontId="0" fillId="0" borderId="0" xfId="0" applyNumberFormat="1"/>
    <xf numFmtId="0" fontId="5" fillId="0" borderId="3" xfId="0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164" fontId="6" fillId="0" borderId="3" xfId="0" applyNumberFormat="1" applyFont="1" applyBorder="1" applyAlignment="1">
      <alignment horizontal="center" vertical="center" wrapText="1"/>
    </xf>
    <xf numFmtId="164" fontId="7" fillId="0" borderId="5" xfId="0" applyNumberFormat="1" applyFont="1" applyFill="1" applyBorder="1"/>
    <xf numFmtId="164" fontId="0" fillId="0" borderId="4" xfId="0" applyNumberFormat="1" applyBorder="1"/>
    <xf numFmtId="164" fontId="0" fillId="0" borderId="5" xfId="0" applyNumberFormat="1" applyBorder="1"/>
    <xf numFmtId="0" fontId="4" fillId="0" borderId="6" xfId="0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164" fontId="8" fillId="0" borderId="0" xfId="0" applyNumberFormat="1" applyFont="1" applyBorder="1" applyAlignment="1">
      <alignment horizontal="center" vertical="center" wrapText="1"/>
    </xf>
    <xf numFmtId="164" fontId="6" fillId="0" borderId="6" xfId="0" applyNumberFormat="1" applyFont="1" applyBorder="1" applyAlignment="1">
      <alignment horizontal="center" vertical="center" wrapText="1"/>
    </xf>
    <xf numFmtId="164" fontId="7" fillId="0" borderId="7" xfId="0" applyNumberFormat="1" applyFont="1" applyBorder="1"/>
    <xf numFmtId="164" fontId="0" fillId="0" borderId="0" xfId="0" applyNumberFormat="1" applyBorder="1"/>
    <xf numFmtId="164" fontId="0" fillId="0" borderId="7" xfId="0" applyNumberFormat="1" applyBorder="1"/>
    <xf numFmtId="164" fontId="0" fillId="0" borderId="0" xfId="0" applyNumberFormat="1" applyFill="1" applyBorder="1"/>
    <xf numFmtId="164" fontId="7" fillId="0" borderId="7" xfId="0" applyNumberFormat="1" applyFont="1" applyFill="1" applyBorder="1"/>
    <xf numFmtId="0" fontId="9" fillId="0" borderId="6" xfId="0" applyFont="1" applyBorder="1" applyAlignment="1">
      <alignment vertical="center" wrapText="1"/>
    </xf>
    <xf numFmtId="0" fontId="9" fillId="0" borderId="0" xfId="0" applyFont="1" applyBorder="1" applyAlignment="1">
      <alignment horizontal="center" vertical="center" wrapText="1"/>
    </xf>
    <xf numFmtId="164" fontId="9" fillId="0" borderId="0" xfId="0" applyNumberFormat="1" applyFont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0" fillId="0" borderId="0" xfId="0" applyBorder="1"/>
    <xf numFmtId="0" fontId="4" fillId="0" borderId="0" xfId="0" applyNumberFormat="1" applyFont="1" applyBorder="1" applyAlignment="1">
      <alignment horizontal="center" vertical="center" wrapText="1"/>
    </xf>
    <xf numFmtId="0" fontId="0" fillId="0" borderId="0" xfId="0" applyNumberForma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0" fillId="0" borderId="5" xfId="0" applyFill="1" applyBorder="1"/>
    <xf numFmtId="0" fontId="4" fillId="0" borderId="6" xfId="0" applyFont="1" applyFill="1" applyBorder="1" applyAlignment="1">
      <alignment horizontal="center" vertical="center" wrapText="1"/>
    </xf>
    <xf numFmtId="0" fontId="0" fillId="0" borderId="7" xfId="0" applyFill="1" applyBorder="1"/>
    <xf numFmtId="0" fontId="4" fillId="0" borderId="0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0" fillId="0" borderId="10" xfId="0" applyFill="1" applyBorder="1"/>
    <xf numFmtId="0" fontId="5" fillId="0" borderId="3" xfId="0" applyFont="1" applyFill="1" applyBorder="1" applyAlignment="1">
      <alignment vertical="center" wrapText="1"/>
    </xf>
    <xf numFmtId="0" fontId="5" fillId="0" borderId="4" xfId="0" applyFont="1" applyFill="1" applyBorder="1" applyAlignment="1">
      <alignment horizontal="center" vertical="center" wrapText="1"/>
    </xf>
    <xf numFmtId="164" fontId="5" fillId="0" borderId="4" xfId="0" applyNumberFormat="1" applyFont="1" applyFill="1" applyBorder="1" applyAlignment="1">
      <alignment horizontal="center" vertical="center" wrapText="1"/>
    </xf>
    <xf numFmtId="164" fontId="6" fillId="0" borderId="3" xfId="1" applyNumberFormat="1" applyFont="1" applyFill="1" applyBorder="1" applyAlignment="1">
      <alignment horizontal="center" vertical="center" wrapText="1"/>
    </xf>
    <xf numFmtId="164" fontId="7" fillId="0" borderId="5" xfId="1" applyNumberFormat="1" applyFont="1" applyFill="1" applyBorder="1"/>
    <xf numFmtId="164" fontId="7" fillId="0" borderId="5" xfId="1" applyNumberFormat="1" applyFont="1" applyFill="1" applyBorder="1" applyAlignment="1">
      <alignment horizontal="center"/>
    </xf>
    <xf numFmtId="164" fontId="6" fillId="0" borderId="4" xfId="1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vertical="center" wrapText="1"/>
    </xf>
    <xf numFmtId="164" fontId="8" fillId="0" borderId="0" xfId="0" applyNumberFormat="1" applyFont="1" applyFill="1" applyBorder="1" applyAlignment="1">
      <alignment horizontal="center" vertical="center" wrapText="1"/>
    </xf>
    <xf numFmtId="164" fontId="6" fillId="0" borderId="6" xfId="1" applyNumberFormat="1" applyFont="1" applyFill="1" applyBorder="1" applyAlignment="1">
      <alignment horizontal="center" vertical="center" wrapText="1"/>
    </xf>
    <xf numFmtId="164" fontId="1" fillId="0" borderId="7" xfId="1" applyNumberFormat="1" applyFill="1" applyBorder="1"/>
    <xf numFmtId="164" fontId="7" fillId="0" borderId="7" xfId="1" applyNumberFormat="1" applyFont="1" applyFill="1" applyBorder="1" applyAlignment="1">
      <alignment horizontal="center"/>
    </xf>
    <xf numFmtId="164" fontId="6" fillId="0" borderId="0" xfId="1" applyNumberFormat="1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horizontal="center" vertical="center" wrapText="1"/>
    </xf>
    <xf numFmtId="164" fontId="9" fillId="0" borderId="0" xfId="0" applyNumberFormat="1" applyFont="1" applyFill="1" applyBorder="1" applyAlignment="1">
      <alignment horizontal="center" vertical="center" wrapText="1"/>
    </xf>
    <xf numFmtId="164" fontId="11" fillId="0" borderId="6" xfId="1" applyNumberFormat="1" applyFont="1" applyFill="1" applyBorder="1" applyAlignment="1">
      <alignment horizontal="center" vertical="center" wrapText="1"/>
    </xf>
    <xf numFmtId="164" fontId="12" fillId="0" borderId="7" xfId="1" applyNumberFormat="1" applyFont="1" applyFill="1" applyBorder="1"/>
    <xf numFmtId="164" fontId="11" fillId="0" borderId="0" xfId="1" applyNumberFormat="1" applyFont="1" applyFill="1" applyBorder="1" applyAlignment="1">
      <alignment horizontal="center" vertical="center" wrapText="1"/>
    </xf>
    <xf numFmtId="0" fontId="0" fillId="0" borderId="0" xfId="0" applyFill="1" applyBorder="1"/>
    <xf numFmtId="0" fontId="12" fillId="0" borderId="0" xfId="2" applyFont="1" applyBorder="1"/>
    <xf numFmtId="0" fontId="13" fillId="0" borderId="0" xfId="3" applyBorder="1"/>
    <xf numFmtId="0" fontId="5" fillId="0" borderId="0" xfId="2" applyFont="1" applyBorder="1" applyAlignment="1">
      <alignment vertical="center" wrapText="1"/>
    </xf>
    <xf numFmtId="0" fontId="5" fillId="0" borderId="0" xfId="2" applyFont="1" applyBorder="1" applyAlignment="1">
      <alignment horizontal="center" vertical="center" wrapText="1"/>
    </xf>
    <xf numFmtId="164" fontId="5" fillId="0" borderId="0" xfId="2" applyNumberFormat="1" applyFont="1" applyBorder="1" applyAlignment="1">
      <alignment horizontal="center" vertical="center" wrapText="1"/>
    </xf>
    <xf numFmtId="0" fontId="4" fillId="0" borderId="0" xfId="2" applyFont="1" applyBorder="1" applyAlignment="1">
      <alignment vertical="center" wrapText="1"/>
    </xf>
    <xf numFmtId="0" fontId="4" fillId="0" borderId="0" xfId="2" applyFont="1" applyBorder="1" applyAlignment="1">
      <alignment horizontal="center" vertical="center" wrapText="1"/>
    </xf>
    <xf numFmtId="164" fontId="8" fillId="0" borderId="0" xfId="2" applyNumberFormat="1" applyFont="1" applyBorder="1" applyAlignment="1">
      <alignment horizontal="center" vertical="center" wrapText="1"/>
    </xf>
    <xf numFmtId="0" fontId="9" fillId="0" borderId="0" xfId="2" applyFont="1" applyBorder="1" applyAlignment="1">
      <alignment vertical="center" wrapText="1"/>
    </xf>
    <xf numFmtId="0" fontId="9" fillId="0" borderId="0" xfId="2" applyFont="1" applyBorder="1" applyAlignment="1">
      <alignment horizontal="center" vertical="center" wrapText="1"/>
    </xf>
    <xf numFmtId="164" fontId="9" fillId="0" borderId="0" xfId="2" applyNumberFormat="1" applyFont="1" applyBorder="1" applyAlignment="1">
      <alignment horizontal="center" vertical="center" wrapText="1"/>
    </xf>
    <xf numFmtId="0" fontId="14" fillId="0" borderId="0" xfId="2" applyFont="1" applyBorder="1" applyAlignment="1">
      <alignment vertical="center" wrapText="1"/>
    </xf>
    <xf numFmtId="0" fontId="14" fillId="0" borderId="0" xfId="2" applyFont="1" applyBorder="1" applyAlignment="1">
      <alignment horizontal="center" vertical="center" wrapText="1"/>
    </xf>
    <xf numFmtId="164" fontId="15" fillId="0" borderId="0" xfId="2" applyNumberFormat="1" applyFont="1" applyBorder="1" applyAlignment="1">
      <alignment horizontal="center" vertical="center" wrapText="1"/>
    </xf>
    <xf numFmtId="0" fontId="4" fillId="0" borderId="0" xfId="2" applyFont="1" applyFill="1" applyBorder="1" applyAlignment="1">
      <alignment vertical="center" wrapText="1"/>
    </xf>
    <xf numFmtId="0" fontId="4" fillId="0" borderId="0" xfId="2" applyFont="1" applyFill="1" applyBorder="1" applyAlignment="1">
      <alignment horizontal="center" vertical="center" wrapText="1"/>
    </xf>
    <xf numFmtId="164" fontId="8" fillId="0" borderId="0" xfId="2" applyNumberFormat="1" applyFont="1" applyFill="1" applyBorder="1" applyAlignment="1">
      <alignment horizontal="center" vertical="center" wrapText="1"/>
    </xf>
    <xf numFmtId="0" fontId="4" fillId="7" borderId="8" xfId="0" applyFont="1" applyFill="1" applyBorder="1" applyAlignment="1">
      <alignment vertical="center" wrapText="1"/>
    </xf>
    <xf numFmtId="0" fontId="4" fillId="7" borderId="9" xfId="0" applyFont="1" applyFill="1" applyBorder="1" applyAlignment="1">
      <alignment horizontal="center" vertical="center" wrapText="1"/>
    </xf>
    <xf numFmtId="164" fontId="8" fillId="7" borderId="9" xfId="0" applyNumberFormat="1" applyFont="1" applyFill="1" applyBorder="1" applyAlignment="1">
      <alignment horizontal="center" vertical="center" wrapText="1"/>
    </xf>
    <xf numFmtId="2" fontId="2" fillId="7" borderId="8" xfId="0" applyNumberFormat="1" applyFont="1" applyFill="1" applyBorder="1"/>
    <xf numFmtId="2" fontId="10" fillId="7" borderId="10" xfId="0" applyNumberFormat="1" applyFont="1" applyFill="1" applyBorder="1"/>
    <xf numFmtId="2" fontId="2" fillId="7" borderId="9" xfId="0" applyNumberFormat="1" applyFont="1" applyFill="1" applyBorder="1"/>
    <xf numFmtId="2" fontId="2" fillId="7" borderId="10" xfId="0" applyNumberFormat="1" applyFont="1" applyFill="1" applyBorder="1"/>
    <xf numFmtId="164" fontId="12" fillId="7" borderId="0" xfId="0" applyNumberFormat="1" applyFont="1" applyFill="1"/>
    <xf numFmtId="0" fontId="0" fillId="7" borderId="0" xfId="0" applyFill="1"/>
    <xf numFmtId="0" fontId="14" fillId="7" borderId="8" xfId="0" applyFont="1" applyFill="1" applyBorder="1" applyAlignment="1">
      <alignment vertical="center" wrapText="1"/>
    </xf>
    <xf numFmtId="0" fontId="14" fillId="7" borderId="9" xfId="0" applyFont="1" applyFill="1" applyBorder="1" applyAlignment="1">
      <alignment horizontal="center" vertical="center" wrapText="1"/>
    </xf>
    <xf numFmtId="164" fontId="15" fillId="7" borderId="9" xfId="0" applyNumberFormat="1" applyFont="1" applyFill="1" applyBorder="1" applyAlignment="1">
      <alignment horizontal="center" vertical="center" wrapText="1"/>
    </xf>
    <xf numFmtId="2" fontId="2" fillId="7" borderId="8" xfId="1" applyNumberFormat="1" applyFont="1" applyFill="1" applyBorder="1" applyAlignment="1">
      <alignment horizontal="center"/>
    </xf>
    <xf numFmtId="2" fontId="2" fillId="7" borderId="10" xfId="1" applyNumberFormat="1" applyFont="1" applyFill="1" applyBorder="1" applyAlignment="1">
      <alignment horizontal="center"/>
    </xf>
    <xf numFmtId="2" fontId="10" fillId="7" borderId="10" xfId="1" applyNumberFormat="1" applyFont="1" applyFill="1" applyBorder="1" applyAlignment="1">
      <alignment horizontal="center"/>
    </xf>
    <xf numFmtId="2" fontId="2" fillId="7" borderId="9" xfId="1" applyNumberFormat="1" applyFont="1" applyFill="1" applyBorder="1" applyAlignment="1">
      <alignment horizontal="center"/>
    </xf>
    <xf numFmtId="0" fontId="12" fillId="7" borderId="0" xfId="0" applyFont="1" applyFill="1"/>
    <xf numFmtId="0" fontId="23" fillId="0" borderId="0" xfId="0" applyFont="1"/>
    <xf numFmtId="0" fontId="2" fillId="0" borderId="3" xfId="0" applyFont="1" applyBorder="1"/>
    <xf numFmtId="0" fontId="2" fillId="0" borderId="5" xfId="0" applyFont="1" applyBorder="1"/>
    <xf numFmtId="0" fontId="2" fillId="0" borderId="4" xfId="0" applyFont="1" applyBorder="1"/>
    <xf numFmtId="0" fontId="2" fillId="0" borderId="3" xfId="0" applyFont="1" applyFill="1" applyBorder="1"/>
    <xf numFmtId="0" fontId="2" fillId="0" borderId="5" xfId="0" applyFont="1" applyFill="1" applyBorder="1"/>
    <xf numFmtId="0" fontId="2" fillId="0" borderId="4" xfId="0" applyFont="1" applyFill="1" applyBorder="1"/>
    <xf numFmtId="0" fontId="3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</cellXfs>
  <cellStyles count="17">
    <cellStyle name="Bad 2" xfId="4"/>
    <cellStyle name="Good 2" xfId="5"/>
    <cellStyle name="Input 2" xfId="6"/>
    <cellStyle name="Neutral 2" xfId="7"/>
    <cellStyle name="Normal 2" xfId="8"/>
    <cellStyle name="Normal 2 2" xfId="1"/>
    <cellStyle name="Normal 2 3" xfId="9"/>
    <cellStyle name="Normal 2 4" xfId="2"/>
    <cellStyle name="Normal 3" xfId="10"/>
    <cellStyle name="Normal 3 2" xfId="11"/>
    <cellStyle name="Normal 3 3" xfId="12"/>
    <cellStyle name="Normal 3 4" xfId="13"/>
    <cellStyle name="Normal 4" xfId="14"/>
    <cellStyle name="Normalny" xfId="0" builtinId="0"/>
    <cellStyle name="Normalny 2" xfId="3"/>
    <cellStyle name="Note 2" xfId="15"/>
    <cellStyle name="Uwaga 2" xfId="1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style val="18"/>
  <c:chart>
    <c:plotArea>
      <c:layout>
        <c:manualLayout>
          <c:layoutTarget val="inner"/>
          <c:xMode val="edge"/>
          <c:yMode val="edge"/>
          <c:x val="0.160830859257347"/>
          <c:y val="9.3917625681405201E-2"/>
          <c:w val="0.56667754839102824"/>
          <c:h val="0.75458717660292496"/>
        </c:manualLayout>
      </c:layout>
      <c:scatterChart>
        <c:scatterStyle val="smoothMarker"/>
        <c:ser>
          <c:idx val="1"/>
          <c:order val="7"/>
          <c:tx>
            <c:v>13C(CeO2)</c:v>
          </c:tx>
          <c:spPr>
            <a:ln w="3175">
              <a:noFill/>
            </a:ln>
            <a:effectLst/>
          </c:spPr>
          <c:marker>
            <c:symbol val="star"/>
            <c:size val="9"/>
            <c:spPr>
              <a:noFill/>
              <a:ln>
                <a:solidFill>
                  <a:schemeClr val="tx1"/>
                </a:solidFill>
              </a:ln>
              <a:effectLst/>
            </c:spPr>
          </c:marker>
          <c:xVal>
            <c:numRef>
              <c:f>'-SE-graph '!$C$5:$C$18</c:f>
              <c:numCache>
                <c:formatCode>General</c:formatCode>
                <c:ptCount val="14"/>
                <c:pt idx="0">
                  <c:v>270</c:v>
                </c:pt>
                <c:pt idx="1">
                  <c:v>135</c:v>
                </c:pt>
                <c:pt idx="2">
                  <c:v>90</c:v>
                </c:pt>
                <c:pt idx="3">
                  <c:v>54</c:v>
                </c:pt>
                <c:pt idx="4">
                  <c:v>45</c:v>
                </c:pt>
                <c:pt idx="5">
                  <c:v>30</c:v>
                </c:pt>
                <c:pt idx="6">
                  <c:v>27</c:v>
                </c:pt>
                <c:pt idx="7">
                  <c:v>18</c:v>
                </c:pt>
                <c:pt idx="8">
                  <c:v>15</c:v>
                </c:pt>
                <c:pt idx="9">
                  <c:v>10</c:v>
                </c:pt>
                <c:pt idx="10">
                  <c:v>9</c:v>
                </c:pt>
                <c:pt idx="11">
                  <c:v>6</c:v>
                </c:pt>
                <c:pt idx="12">
                  <c:v>5</c:v>
                </c:pt>
                <c:pt idx="13">
                  <c:v>1</c:v>
                </c:pt>
              </c:numCache>
            </c:numRef>
          </c:xVal>
          <c:yVal>
            <c:numRef>
              <c:f>'-SE-graph '!$F$5:$F$18</c:f>
              <c:numCache>
                <c:formatCode>0.000</c:formatCode>
                <c:ptCount val="14"/>
                <c:pt idx="1">
                  <c:v>1.1832760633633411E-2</c:v>
                </c:pt>
                <c:pt idx="2">
                  <c:v>1.3839784106627414E-2</c:v>
                </c:pt>
                <c:pt idx="3">
                  <c:v>1.1496943336720184E-2</c:v>
                </c:pt>
                <c:pt idx="4">
                  <c:v>2.3347836791271549E-2</c:v>
                </c:pt>
                <c:pt idx="5">
                  <c:v>3.0959492713128926E-2</c:v>
                </c:pt>
                <c:pt idx="6">
                  <c:v>2.9608180956033053E-2</c:v>
                </c:pt>
                <c:pt idx="7">
                  <c:v>3.0676936216490227E-2</c:v>
                </c:pt>
                <c:pt idx="8">
                  <c:v>3.2278119115017843E-2</c:v>
                </c:pt>
                <c:pt idx="9">
                  <c:v>3.6724621168987927E-2</c:v>
                </c:pt>
                <c:pt idx="10">
                  <c:v>3.6518795789945165E-2</c:v>
                </c:pt>
                <c:pt idx="11">
                  <c:v>3.8173230287257352E-2</c:v>
                </c:pt>
                <c:pt idx="12">
                  <c:v>4.346182826154929E-2</c:v>
                </c:pt>
                <c:pt idx="13" formatCode="0.00">
                  <c:v>8.5859703223383793E-2</c:v>
                </c:pt>
              </c:numCache>
            </c:numRef>
          </c:yVal>
          <c:smooth val="1"/>
        </c:ser>
        <c:ser>
          <c:idx val="0"/>
          <c:order val="9"/>
          <c:tx>
            <c:v>13C theoretical</c:v>
          </c:tx>
          <c:spPr>
            <a:ln w="19050">
              <a:solidFill>
                <a:schemeClr val="tx1"/>
              </a:solidFill>
              <a:prstDash val="dash"/>
            </a:ln>
          </c:spPr>
          <c:marker>
            <c:symbol val="none"/>
          </c:marker>
          <c:xVal>
            <c:numRef>
              <c:f>'-SE-graph '!$C$5:$C$18</c:f>
              <c:numCache>
                <c:formatCode>General</c:formatCode>
                <c:ptCount val="14"/>
                <c:pt idx="0">
                  <c:v>270</c:v>
                </c:pt>
                <c:pt idx="1">
                  <c:v>135</c:v>
                </c:pt>
                <c:pt idx="2">
                  <c:v>90</c:v>
                </c:pt>
                <c:pt idx="3">
                  <c:v>54</c:v>
                </c:pt>
                <c:pt idx="4">
                  <c:v>45</c:v>
                </c:pt>
                <c:pt idx="5">
                  <c:v>30</c:v>
                </c:pt>
                <c:pt idx="6">
                  <c:v>27</c:v>
                </c:pt>
                <c:pt idx="7">
                  <c:v>18</c:v>
                </c:pt>
                <c:pt idx="8">
                  <c:v>15</c:v>
                </c:pt>
                <c:pt idx="9">
                  <c:v>10</c:v>
                </c:pt>
                <c:pt idx="10">
                  <c:v>9</c:v>
                </c:pt>
                <c:pt idx="11">
                  <c:v>6</c:v>
                </c:pt>
                <c:pt idx="12">
                  <c:v>5</c:v>
                </c:pt>
                <c:pt idx="13">
                  <c:v>1</c:v>
                </c:pt>
              </c:numCache>
            </c:numRef>
          </c:xVal>
          <c:yVal>
            <c:numRef>
              <c:f>'-SE-graph '!$E$5:$E$18</c:f>
              <c:numCache>
                <c:formatCode>0.000</c:formatCode>
                <c:ptCount val="14"/>
                <c:pt idx="0">
                  <c:v>5.2252551373495916E-3</c:v>
                </c:pt>
                <c:pt idx="1">
                  <c:v>7.3896266820994826E-3</c:v>
                </c:pt>
                <c:pt idx="2">
                  <c:v>9.0504073803997845E-3</c:v>
                </c:pt>
                <c:pt idx="3">
                  <c:v>1.1684025686893687E-2</c:v>
                </c:pt>
                <c:pt idx="4">
                  <c:v>1.2799208862362932E-2</c:v>
                </c:pt>
                <c:pt idx="5">
                  <c:v>1.5675765412048775E-2</c:v>
                </c:pt>
                <c:pt idx="6">
                  <c:v>1.652370758952067E-2</c:v>
                </c:pt>
                <c:pt idx="7">
                  <c:v>2.0237326126639719E-2</c:v>
                </c:pt>
                <c:pt idx="8">
                  <c:v>2.2168880046298443E-2</c:v>
                </c:pt>
                <c:pt idx="9">
                  <c:v>2.7151222141199357E-2</c:v>
                </c:pt>
                <c:pt idx="10">
                  <c:v>2.8619901074461263E-2</c:v>
                </c:pt>
                <c:pt idx="11">
                  <c:v>3.5052077060681065E-2</c:v>
                </c:pt>
                <c:pt idx="12">
                  <c:v>3.8397626587088791E-2</c:v>
                </c:pt>
                <c:pt idx="13" formatCode="0.00">
                  <c:v>8.5859703223383793E-2</c:v>
                </c:pt>
              </c:numCache>
            </c:numRef>
          </c:yVal>
          <c:smooth val="1"/>
        </c:ser>
        <c:axId val="135715840"/>
        <c:axId val="68769280"/>
      </c:scatterChart>
      <c:scatterChart>
        <c:scatterStyle val="lineMarker"/>
        <c:ser>
          <c:idx val="5"/>
          <c:order val="0"/>
          <c:tx>
            <c:v>17D theoretical</c:v>
          </c:tx>
          <c:spPr>
            <a:ln w="19050">
              <a:solidFill>
                <a:srgbClr val="0070C0"/>
              </a:solidFill>
              <a:prstDash val="dash"/>
            </a:ln>
          </c:spPr>
          <c:marker>
            <c:symbol val="none"/>
          </c:marker>
          <c:xVal>
            <c:numRef>
              <c:f>'-SE-graph '!$C$5:$C$18</c:f>
              <c:numCache>
                <c:formatCode>General</c:formatCode>
                <c:ptCount val="14"/>
                <c:pt idx="0">
                  <c:v>270</c:v>
                </c:pt>
                <c:pt idx="1">
                  <c:v>135</c:v>
                </c:pt>
                <c:pt idx="2">
                  <c:v>90</c:v>
                </c:pt>
                <c:pt idx="3">
                  <c:v>54</c:v>
                </c:pt>
                <c:pt idx="4">
                  <c:v>45</c:v>
                </c:pt>
                <c:pt idx="5">
                  <c:v>30</c:v>
                </c:pt>
                <c:pt idx="6">
                  <c:v>27</c:v>
                </c:pt>
                <c:pt idx="7">
                  <c:v>18</c:v>
                </c:pt>
                <c:pt idx="8">
                  <c:v>15</c:v>
                </c:pt>
                <c:pt idx="9">
                  <c:v>10</c:v>
                </c:pt>
                <c:pt idx="10">
                  <c:v>9</c:v>
                </c:pt>
                <c:pt idx="11">
                  <c:v>6</c:v>
                </c:pt>
                <c:pt idx="12">
                  <c:v>5</c:v>
                </c:pt>
                <c:pt idx="13">
                  <c:v>1</c:v>
                </c:pt>
              </c:numCache>
            </c:numRef>
          </c:xVal>
          <c:yVal>
            <c:numRef>
              <c:f>'-SE-graph '!$I$5:$I$18</c:f>
              <c:numCache>
                <c:formatCode>0.000</c:formatCode>
                <c:ptCount val="14"/>
                <c:pt idx="0">
                  <c:v>0.10235906820966782</c:v>
                </c:pt>
                <c:pt idx="1">
                  <c:v>0.14475758249398496</c:v>
                </c:pt>
                <c:pt idx="2">
                  <c:v>0.17729110675455295</c:v>
                </c:pt>
                <c:pt idx="3">
                  <c:v>0.22888183463035497</c:v>
                </c:pt>
                <c:pt idx="4">
                  <c:v>0.25072748766042502</c:v>
                </c:pt>
                <c:pt idx="5">
                  <c:v>0.30707720462900345</c:v>
                </c:pt>
                <c:pt idx="6">
                  <c:v>0.32368779471508391</c:v>
                </c:pt>
                <c:pt idx="7">
                  <c:v>0.39643496650935256</c:v>
                </c:pt>
                <c:pt idx="8">
                  <c:v>0.43427274748195482</c:v>
                </c:pt>
                <c:pt idx="9">
                  <c:v>0.53187332026365886</c:v>
                </c:pt>
                <c:pt idx="10">
                  <c:v>0.56064370623644999</c:v>
                </c:pt>
                <c:pt idx="11">
                  <c:v>0.68664550389106493</c:v>
                </c:pt>
                <c:pt idx="12">
                  <c:v>0.752182462981275</c:v>
                </c:pt>
                <c:pt idx="13" formatCode="0.00">
                  <c:v>1.6819311187093502</c:v>
                </c:pt>
              </c:numCache>
            </c:numRef>
          </c:yVal>
        </c:ser>
        <c:ser>
          <c:idx val="4"/>
          <c:order val="1"/>
          <c:tx>
            <c:v>17D (CeO2)</c:v>
          </c:tx>
          <c:spPr>
            <a:ln w="47625">
              <a:noFill/>
            </a:ln>
            <a:effectLst/>
          </c:spPr>
          <c:marker>
            <c:symbol val="star"/>
            <c:size val="9"/>
            <c:spPr>
              <a:noFill/>
              <a:effectLst/>
            </c:spPr>
          </c:marker>
          <c:xVal>
            <c:numRef>
              <c:f>'-SE-graph '!$C$5:$C$18</c:f>
              <c:numCache>
                <c:formatCode>General</c:formatCode>
                <c:ptCount val="14"/>
                <c:pt idx="0">
                  <c:v>270</c:v>
                </c:pt>
                <c:pt idx="1">
                  <c:v>135</c:v>
                </c:pt>
                <c:pt idx="2">
                  <c:v>90</c:v>
                </c:pt>
                <c:pt idx="3">
                  <c:v>54</c:v>
                </c:pt>
                <c:pt idx="4">
                  <c:v>45</c:v>
                </c:pt>
                <c:pt idx="5">
                  <c:v>30</c:v>
                </c:pt>
                <c:pt idx="6">
                  <c:v>27</c:v>
                </c:pt>
                <c:pt idx="7">
                  <c:v>18</c:v>
                </c:pt>
                <c:pt idx="8">
                  <c:v>15</c:v>
                </c:pt>
                <c:pt idx="9">
                  <c:v>10</c:v>
                </c:pt>
                <c:pt idx="10">
                  <c:v>9</c:v>
                </c:pt>
                <c:pt idx="11">
                  <c:v>6</c:v>
                </c:pt>
                <c:pt idx="12">
                  <c:v>5</c:v>
                </c:pt>
                <c:pt idx="13">
                  <c:v>1</c:v>
                </c:pt>
              </c:numCache>
            </c:numRef>
          </c:xVal>
          <c:yVal>
            <c:numRef>
              <c:f>'-SE-graph '!$J$5:$J$18</c:f>
              <c:numCache>
                <c:formatCode>0.000</c:formatCode>
                <c:ptCount val="14"/>
                <c:pt idx="1">
                  <c:v>0.17882067572929172</c:v>
                </c:pt>
                <c:pt idx="2">
                  <c:v>0.23834175035409336</c:v>
                </c:pt>
                <c:pt idx="3">
                  <c:v>0.18923860851691066</c:v>
                </c:pt>
                <c:pt idx="4">
                  <c:v>0.32287890049725909</c:v>
                </c:pt>
                <c:pt idx="5">
                  <c:v>0.4684576648110097</c:v>
                </c:pt>
                <c:pt idx="6">
                  <c:v>0.44139394254254333</c:v>
                </c:pt>
                <c:pt idx="7">
                  <c:v>0.4622117389651314</c:v>
                </c:pt>
                <c:pt idx="8">
                  <c:v>0.49118887383343018</c:v>
                </c:pt>
                <c:pt idx="9">
                  <c:v>0.58393132539517545</c:v>
                </c:pt>
                <c:pt idx="10">
                  <c:v>0.57277844027722469</c:v>
                </c:pt>
                <c:pt idx="11">
                  <c:v>0.6029296959737106</c:v>
                </c:pt>
                <c:pt idx="12">
                  <c:v>0.71163505245628134</c:v>
                </c:pt>
                <c:pt idx="13" formatCode="0.00">
                  <c:v>1.6819311187093502</c:v>
                </c:pt>
              </c:numCache>
            </c:numRef>
          </c:yVal>
        </c:ser>
        <c:ser>
          <c:idx val="9"/>
          <c:order val="2"/>
          <c:tx>
            <c:v>17D teoret. CuO method</c:v>
          </c:tx>
          <c:spPr>
            <a:ln w="31750"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'-SE-graph '!$C$27:$C$40</c:f>
              <c:numCache>
                <c:formatCode>General</c:formatCode>
                <c:ptCount val="14"/>
                <c:pt idx="0">
                  <c:v>270</c:v>
                </c:pt>
                <c:pt idx="1">
                  <c:v>135</c:v>
                </c:pt>
                <c:pt idx="2">
                  <c:v>90</c:v>
                </c:pt>
                <c:pt idx="3">
                  <c:v>54</c:v>
                </c:pt>
                <c:pt idx="4">
                  <c:v>45</c:v>
                </c:pt>
                <c:pt idx="5">
                  <c:v>30</c:v>
                </c:pt>
                <c:pt idx="6">
                  <c:v>27</c:v>
                </c:pt>
                <c:pt idx="7">
                  <c:v>18</c:v>
                </c:pt>
                <c:pt idx="8">
                  <c:v>15</c:v>
                </c:pt>
                <c:pt idx="9">
                  <c:v>10</c:v>
                </c:pt>
                <c:pt idx="10">
                  <c:v>9</c:v>
                </c:pt>
                <c:pt idx="11">
                  <c:v>6</c:v>
                </c:pt>
                <c:pt idx="12">
                  <c:v>5</c:v>
                </c:pt>
                <c:pt idx="13">
                  <c:v>1</c:v>
                </c:pt>
              </c:numCache>
            </c:numRef>
          </c:xVal>
          <c:yVal>
            <c:numRef>
              <c:f>'-SE-graph '!$I$27:$I$40</c:f>
              <c:numCache>
                <c:formatCode>0.000</c:formatCode>
                <c:ptCount val="14"/>
                <c:pt idx="0">
                  <c:v>7.4187622848247925E-2</c:v>
                </c:pt>
                <c:pt idx="1">
                  <c:v>0.10491714239221231</c:v>
                </c:pt>
                <c:pt idx="2">
                  <c:v>0.1284967320659231</c:v>
                </c:pt>
                <c:pt idx="3">
                  <c:v>0.16588856777779892</c:v>
                </c:pt>
                <c:pt idx="4">
                  <c:v>0.18172182120825023</c:v>
                </c:pt>
                <c:pt idx="5">
                  <c:v>0.22256286854474375</c:v>
                </c:pt>
                <c:pt idx="6">
                  <c:v>0.23460186239401162</c:v>
                </c:pt>
                <c:pt idx="7">
                  <c:v>0.28732742778598108</c:v>
                </c:pt>
                <c:pt idx="8">
                  <c:v>0.3147514271766369</c:v>
                </c:pt>
                <c:pt idx="9">
                  <c:v>0.38549019619776931</c:v>
                </c:pt>
                <c:pt idx="10">
                  <c:v>0.40634234521671042</c:v>
                </c:pt>
                <c:pt idx="11">
                  <c:v>0.49766570333339682</c:v>
                </c:pt>
                <c:pt idx="12">
                  <c:v>0.5451654636247506</c:v>
                </c:pt>
                <c:pt idx="13" formatCode="0.00">
                  <c:v>1.2190270356501314</c:v>
                </c:pt>
              </c:numCache>
            </c:numRef>
          </c:yVal>
        </c:ser>
        <c:ser>
          <c:idx val="6"/>
          <c:order val="3"/>
          <c:tx>
            <c:v>17D (CuO)</c:v>
          </c:tx>
          <c:spPr>
            <a:ln w="47625">
              <a:noFill/>
            </a:ln>
            <a:effectLst/>
          </c:spPr>
          <c:marker>
            <c:symbol val="diamond"/>
            <c:size val="9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  <a:effectLst/>
            </c:spPr>
          </c:marker>
          <c:xVal>
            <c:numRef>
              <c:f>'-SE-graph '!$C$27:$C$40</c:f>
              <c:numCache>
                <c:formatCode>General</c:formatCode>
                <c:ptCount val="14"/>
                <c:pt idx="0">
                  <c:v>270</c:v>
                </c:pt>
                <c:pt idx="1">
                  <c:v>135</c:v>
                </c:pt>
                <c:pt idx="2">
                  <c:v>90</c:v>
                </c:pt>
                <c:pt idx="3">
                  <c:v>54</c:v>
                </c:pt>
                <c:pt idx="4">
                  <c:v>45</c:v>
                </c:pt>
                <c:pt idx="5">
                  <c:v>30</c:v>
                </c:pt>
                <c:pt idx="6">
                  <c:v>27</c:v>
                </c:pt>
                <c:pt idx="7">
                  <c:v>18</c:v>
                </c:pt>
                <c:pt idx="8">
                  <c:v>15</c:v>
                </c:pt>
                <c:pt idx="9">
                  <c:v>10</c:v>
                </c:pt>
                <c:pt idx="10">
                  <c:v>9</c:v>
                </c:pt>
                <c:pt idx="11">
                  <c:v>6</c:v>
                </c:pt>
                <c:pt idx="12">
                  <c:v>5</c:v>
                </c:pt>
                <c:pt idx="13">
                  <c:v>1</c:v>
                </c:pt>
              </c:numCache>
            </c:numRef>
          </c:xVal>
          <c:yVal>
            <c:numRef>
              <c:f>'-SE-graph '!$J$27:$J$40</c:f>
              <c:numCache>
                <c:formatCode>0.000</c:formatCode>
                <c:ptCount val="14"/>
                <c:pt idx="1">
                  <c:v>0.20039405158830717</c:v>
                </c:pt>
                <c:pt idx="2">
                  <c:v>0.25385666425789116</c:v>
                </c:pt>
                <c:pt idx="3">
                  <c:v>0.16659320583585141</c:v>
                </c:pt>
                <c:pt idx="4">
                  <c:v>0.24529759998568898</c:v>
                </c:pt>
                <c:pt idx="5">
                  <c:v>0.25041675912785849</c:v>
                </c:pt>
                <c:pt idx="6">
                  <c:v>0.30728357754826724</c:v>
                </c:pt>
                <c:pt idx="7">
                  <c:v>0.31391964718727128</c:v>
                </c:pt>
                <c:pt idx="8">
                  <c:v>0.34378608124723148</c:v>
                </c:pt>
                <c:pt idx="9">
                  <c:v>0.40215059039670914</c:v>
                </c:pt>
                <c:pt idx="10">
                  <c:v>0.47082725544611687</c:v>
                </c:pt>
                <c:pt idx="11">
                  <c:v>0.53158257496052785</c:v>
                </c:pt>
                <c:pt idx="12">
                  <c:v>0.57073094301166449</c:v>
                </c:pt>
                <c:pt idx="13" formatCode="0.00">
                  <c:v>1.2190270356501314</c:v>
                </c:pt>
              </c:numCache>
            </c:numRef>
          </c:yVal>
        </c:ser>
        <c:ser>
          <c:idx val="7"/>
          <c:order val="4"/>
          <c:tx>
            <c:v>18O(CuO)</c:v>
          </c:tx>
          <c:spPr>
            <a:ln w="47625">
              <a:noFill/>
            </a:ln>
            <a:effectLst/>
          </c:spPr>
          <c:marker>
            <c:symbol val="triangle"/>
            <c:size val="9"/>
            <c:spPr>
              <a:noFill/>
              <a:ln>
                <a:solidFill>
                  <a:srgbClr val="FF0000"/>
                </a:solidFill>
              </a:ln>
              <a:effectLst/>
            </c:spPr>
          </c:marker>
          <c:xVal>
            <c:numRef>
              <c:f>'-SE-graph '!$C$27:$C$40</c:f>
              <c:numCache>
                <c:formatCode>General</c:formatCode>
                <c:ptCount val="14"/>
                <c:pt idx="0">
                  <c:v>270</c:v>
                </c:pt>
                <c:pt idx="1">
                  <c:v>135</c:v>
                </c:pt>
                <c:pt idx="2">
                  <c:v>90</c:v>
                </c:pt>
                <c:pt idx="3">
                  <c:v>54</c:v>
                </c:pt>
                <c:pt idx="4">
                  <c:v>45</c:v>
                </c:pt>
                <c:pt idx="5">
                  <c:v>30</c:v>
                </c:pt>
                <c:pt idx="6">
                  <c:v>27</c:v>
                </c:pt>
                <c:pt idx="7">
                  <c:v>18</c:v>
                </c:pt>
                <c:pt idx="8">
                  <c:v>15</c:v>
                </c:pt>
                <c:pt idx="9">
                  <c:v>10</c:v>
                </c:pt>
                <c:pt idx="10">
                  <c:v>9</c:v>
                </c:pt>
                <c:pt idx="11">
                  <c:v>6</c:v>
                </c:pt>
                <c:pt idx="12">
                  <c:v>5</c:v>
                </c:pt>
                <c:pt idx="13">
                  <c:v>1</c:v>
                </c:pt>
              </c:numCache>
            </c:numRef>
          </c:xVal>
          <c:yVal>
            <c:numRef>
              <c:f>'-SE-graph '!$H$27:$H$40</c:f>
              <c:numCache>
                <c:formatCode>0.000</c:formatCode>
                <c:ptCount val="14"/>
                <c:pt idx="1">
                  <c:v>1.4030415813318462E-2</c:v>
                </c:pt>
                <c:pt idx="2">
                  <c:v>1.2413354633558308E-2</c:v>
                </c:pt>
                <c:pt idx="3">
                  <c:v>1.1927485463858951E-2</c:v>
                </c:pt>
                <c:pt idx="4">
                  <c:v>1.1803923274728482E-2</c:v>
                </c:pt>
                <c:pt idx="5">
                  <c:v>1.1649189662308946E-2</c:v>
                </c:pt>
                <c:pt idx="6">
                  <c:v>1.4681102153890445E-2</c:v>
                </c:pt>
                <c:pt idx="7">
                  <c:v>1.5232338700134086E-2</c:v>
                </c:pt>
                <c:pt idx="8">
                  <c:v>1.5611568902552789E-2</c:v>
                </c:pt>
                <c:pt idx="9">
                  <c:v>1.8374348322228951E-2</c:v>
                </c:pt>
                <c:pt idx="10">
                  <c:v>2.0846648288353344E-2</c:v>
                </c:pt>
                <c:pt idx="11">
                  <c:v>2.5990814131665794E-2</c:v>
                </c:pt>
                <c:pt idx="12">
                  <c:v>2.9900681764334334E-2</c:v>
                </c:pt>
                <c:pt idx="13" formatCode="0.00">
                  <c:v>5.9222855620292024E-2</c:v>
                </c:pt>
              </c:numCache>
            </c:numRef>
          </c:yVal>
        </c:ser>
        <c:ser>
          <c:idx val="8"/>
          <c:order val="5"/>
          <c:tx>
            <c:v>13C(CuO)</c:v>
          </c:tx>
          <c:spPr>
            <a:ln w="47625">
              <a:noFill/>
            </a:ln>
            <a:effectLst/>
          </c:spPr>
          <c:marker>
            <c:symbol val="circle"/>
            <c:size val="9"/>
            <c:spPr>
              <a:noFill/>
              <a:ln>
                <a:solidFill>
                  <a:srgbClr val="FF0000"/>
                </a:solidFill>
              </a:ln>
              <a:effectLst/>
            </c:spPr>
          </c:marker>
          <c:xVal>
            <c:numRef>
              <c:f>'-SE-graph '!$C$27:$C$40</c:f>
              <c:numCache>
                <c:formatCode>General</c:formatCode>
                <c:ptCount val="14"/>
                <c:pt idx="0">
                  <c:v>270</c:v>
                </c:pt>
                <c:pt idx="1">
                  <c:v>135</c:v>
                </c:pt>
                <c:pt idx="2">
                  <c:v>90</c:v>
                </c:pt>
                <c:pt idx="3">
                  <c:v>54</c:v>
                </c:pt>
                <c:pt idx="4">
                  <c:v>45</c:v>
                </c:pt>
                <c:pt idx="5">
                  <c:v>30</c:v>
                </c:pt>
                <c:pt idx="6">
                  <c:v>27</c:v>
                </c:pt>
                <c:pt idx="7">
                  <c:v>18</c:v>
                </c:pt>
                <c:pt idx="8">
                  <c:v>15</c:v>
                </c:pt>
                <c:pt idx="9">
                  <c:v>10</c:v>
                </c:pt>
                <c:pt idx="10">
                  <c:v>9</c:v>
                </c:pt>
                <c:pt idx="11">
                  <c:v>6</c:v>
                </c:pt>
                <c:pt idx="12">
                  <c:v>5</c:v>
                </c:pt>
                <c:pt idx="13">
                  <c:v>1</c:v>
                </c:pt>
              </c:numCache>
            </c:numRef>
          </c:xVal>
          <c:yVal>
            <c:numRef>
              <c:f>'-SE-graph '!$F$27:$F$40</c:f>
              <c:numCache>
                <c:formatCode>0.000</c:formatCode>
                <c:ptCount val="14"/>
                <c:pt idx="1">
                  <c:v>1.2123704321159993E-2</c:v>
                </c:pt>
                <c:pt idx="2">
                  <c:v>1.4583069364692116E-2</c:v>
                </c:pt>
                <c:pt idx="3">
                  <c:v>1.1706238688726514E-2</c:v>
                </c:pt>
                <c:pt idx="4">
                  <c:v>1.3286321991825957E-2</c:v>
                </c:pt>
                <c:pt idx="5">
                  <c:v>1.3508000770647104E-2</c:v>
                </c:pt>
                <c:pt idx="6">
                  <c:v>1.7539119183894138E-2</c:v>
                </c:pt>
                <c:pt idx="7">
                  <c:v>1.6871340668366357E-2</c:v>
                </c:pt>
                <c:pt idx="8">
                  <c:v>1.7935971782039366E-2</c:v>
                </c:pt>
                <c:pt idx="9">
                  <c:v>2.3104104739795402E-2</c:v>
                </c:pt>
                <c:pt idx="10">
                  <c:v>2.6265254081532772E-2</c:v>
                </c:pt>
                <c:pt idx="11">
                  <c:v>2.9322746813001482E-2</c:v>
                </c:pt>
                <c:pt idx="12">
                  <c:v>3.1707181284956358E-2</c:v>
                </c:pt>
                <c:pt idx="13" formatCode="0.00">
                  <c:v>7.1441571864678199E-2</c:v>
                </c:pt>
              </c:numCache>
            </c:numRef>
          </c:yVal>
        </c:ser>
        <c:ser>
          <c:idx val="2"/>
          <c:order val="6"/>
          <c:tx>
            <c:v>18O(CeO2)</c:v>
          </c:tx>
          <c:spPr>
            <a:ln w="47625">
              <a:noFill/>
            </a:ln>
            <a:effectLst/>
          </c:spPr>
          <c:marker>
            <c:symbol val="star"/>
            <c:size val="9"/>
            <c:spPr>
              <a:noFill/>
              <a:ln>
                <a:solidFill>
                  <a:srgbClr val="00B050"/>
                </a:solidFill>
              </a:ln>
              <a:effectLst/>
            </c:spPr>
          </c:marker>
          <c:xVal>
            <c:numRef>
              <c:f>'-SE-graph '!$C$28:$C$40</c:f>
              <c:numCache>
                <c:formatCode>General</c:formatCode>
                <c:ptCount val="13"/>
                <c:pt idx="0">
                  <c:v>135</c:v>
                </c:pt>
                <c:pt idx="1">
                  <c:v>90</c:v>
                </c:pt>
                <c:pt idx="2">
                  <c:v>54</c:v>
                </c:pt>
                <c:pt idx="3">
                  <c:v>45</c:v>
                </c:pt>
                <c:pt idx="4">
                  <c:v>30</c:v>
                </c:pt>
                <c:pt idx="5">
                  <c:v>27</c:v>
                </c:pt>
                <c:pt idx="6">
                  <c:v>18</c:v>
                </c:pt>
                <c:pt idx="7">
                  <c:v>15</c:v>
                </c:pt>
                <c:pt idx="8">
                  <c:v>10</c:v>
                </c:pt>
                <c:pt idx="9">
                  <c:v>9</c:v>
                </c:pt>
                <c:pt idx="10">
                  <c:v>6</c:v>
                </c:pt>
                <c:pt idx="11">
                  <c:v>5</c:v>
                </c:pt>
                <c:pt idx="12">
                  <c:v>1</c:v>
                </c:pt>
              </c:numCache>
            </c:numRef>
          </c:xVal>
          <c:yVal>
            <c:numRef>
              <c:f>'-SE-graph '!$H$6:$H$18</c:f>
              <c:numCache>
                <c:formatCode>0.000</c:formatCode>
                <c:ptCount val="13"/>
                <c:pt idx="0">
                  <c:v>2.1026367034917173E-3</c:v>
                </c:pt>
                <c:pt idx="1">
                  <c:v>2.2974207724575813E-2</c:v>
                </c:pt>
                <c:pt idx="2">
                  <c:v>2.8164443626768173E-2</c:v>
                </c:pt>
                <c:pt idx="3">
                  <c:v>2.8035801605653433E-2</c:v>
                </c:pt>
                <c:pt idx="4">
                  <c:v>6.1162442573182894E-2</c:v>
                </c:pt>
                <c:pt idx="5">
                  <c:v>4.9319972352695529E-2</c:v>
                </c:pt>
                <c:pt idx="6">
                  <c:v>4.9391047463621551E-2</c:v>
                </c:pt>
                <c:pt idx="7">
                  <c:v>7.382931461881477E-2</c:v>
                </c:pt>
                <c:pt idx="8">
                  <c:v>0.12896931460844882</c:v>
                </c:pt>
                <c:pt idx="9">
                  <c:v>0.10031279904557523</c:v>
                </c:pt>
                <c:pt idx="10">
                  <c:v>0.11511528292734614</c:v>
                </c:pt>
                <c:pt idx="11">
                  <c:v>0.13214421494507619</c:v>
                </c:pt>
                <c:pt idx="12" formatCode="0.00">
                  <c:v>0.15847781811600131</c:v>
                </c:pt>
              </c:numCache>
            </c:numRef>
          </c:yVal>
        </c:ser>
        <c:ser>
          <c:idx val="3"/>
          <c:order val="8"/>
          <c:tx>
            <c:v>18O teoretical</c:v>
          </c:tx>
          <c:spPr>
            <a:ln w="31750">
              <a:solidFill>
                <a:srgbClr val="00B050"/>
              </a:solidFill>
              <a:prstDash val="dash"/>
            </a:ln>
          </c:spPr>
          <c:marker>
            <c:symbol val="none"/>
          </c:marker>
          <c:xVal>
            <c:numRef>
              <c:f>'-SE-graph '!$C$27:$C$40</c:f>
              <c:numCache>
                <c:formatCode>General</c:formatCode>
                <c:ptCount val="14"/>
                <c:pt idx="0">
                  <c:v>270</c:v>
                </c:pt>
                <c:pt idx="1">
                  <c:v>135</c:v>
                </c:pt>
                <c:pt idx="2">
                  <c:v>90</c:v>
                </c:pt>
                <c:pt idx="3">
                  <c:v>54</c:v>
                </c:pt>
                <c:pt idx="4">
                  <c:v>45</c:v>
                </c:pt>
                <c:pt idx="5">
                  <c:v>30</c:v>
                </c:pt>
                <c:pt idx="6">
                  <c:v>27</c:v>
                </c:pt>
                <c:pt idx="7">
                  <c:v>18</c:v>
                </c:pt>
                <c:pt idx="8">
                  <c:v>15</c:v>
                </c:pt>
                <c:pt idx="9">
                  <c:v>10</c:v>
                </c:pt>
                <c:pt idx="10">
                  <c:v>9</c:v>
                </c:pt>
                <c:pt idx="11">
                  <c:v>6</c:v>
                </c:pt>
                <c:pt idx="12">
                  <c:v>5</c:v>
                </c:pt>
                <c:pt idx="13">
                  <c:v>1</c:v>
                </c:pt>
              </c:numCache>
            </c:numRef>
          </c:xVal>
          <c:yVal>
            <c:numRef>
              <c:f>'-SE-graph '!$G$5:$G$18</c:f>
              <c:numCache>
                <c:formatCode>0.000</c:formatCode>
                <c:ptCount val="14"/>
                <c:pt idx="0">
                  <c:v>9.6446528718149762E-3</c:v>
                </c:pt>
                <c:pt idx="1">
                  <c:v>1.363959889570136E-2</c:v>
                </c:pt>
                <c:pt idx="2">
                  <c:v>1.6705028795348621E-2</c:v>
                </c:pt>
                <c:pt idx="3">
                  <c:v>2.1566099440766852E-2</c:v>
                </c:pt>
                <c:pt idx="4">
                  <c:v>2.3624478282215106E-2</c:v>
                </c:pt>
                <c:pt idx="5">
                  <c:v>2.8933958615444927E-2</c:v>
                </c:pt>
                <c:pt idx="6">
                  <c:v>3.0499070316619303E-2</c:v>
                </c:pt>
                <c:pt idx="7">
                  <c:v>3.7353579952490945E-2</c:v>
                </c:pt>
                <c:pt idx="8">
                  <c:v>4.0918796687104075E-2</c:v>
                </c:pt>
                <c:pt idx="9">
                  <c:v>5.0115086386045865E-2</c:v>
                </c:pt>
                <c:pt idx="10">
                  <c:v>5.2825939372000433E-2</c:v>
                </c:pt>
                <c:pt idx="11">
                  <c:v>6.4698298322300563E-2</c:v>
                </c:pt>
                <c:pt idx="12">
                  <c:v>7.0873434846645308E-2</c:v>
                </c:pt>
                <c:pt idx="13" formatCode="0.00">
                  <c:v>0.15847781811600131</c:v>
                </c:pt>
              </c:numCache>
            </c:numRef>
          </c:yVal>
        </c:ser>
        <c:ser>
          <c:idx val="10"/>
          <c:order val="10"/>
          <c:tx>
            <c:v>270 line</c:v>
          </c:tx>
          <c:marker>
            <c:symbol val="none"/>
          </c:marker>
          <c:xVal>
            <c:numRef>
              <c:f>'-SE-graph '!$L$5:$L$9</c:f>
              <c:numCache>
                <c:formatCode>0.000</c:formatCode>
                <c:ptCount val="5"/>
                <c:pt idx="0" formatCode="General">
                  <c:v>270</c:v>
                </c:pt>
                <c:pt idx="1">
                  <c:v>270</c:v>
                </c:pt>
                <c:pt idx="2">
                  <c:v>270</c:v>
                </c:pt>
                <c:pt idx="3">
                  <c:v>270</c:v>
                </c:pt>
                <c:pt idx="4">
                  <c:v>270</c:v>
                </c:pt>
              </c:numCache>
            </c:numRef>
          </c:xVal>
          <c:yVal>
            <c:numRef>
              <c:f>'-SE-graph '!$K$5:$K$9</c:f>
              <c:numCache>
                <c:formatCode>0.000</c:formatCode>
                <c:ptCount val="5"/>
                <c:pt idx="0">
                  <c:v>10</c:v>
                </c:pt>
                <c:pt idx="1">
                  <c:v>1</c:v>
                </c:pt>
                <c:pt idx="2">
                  <c:v>0.1</c:v>
                </c:pt>
                <c:pt idx="3">
                  <c:v>0.01</c:v>
                </c:pt>
                <c:pt idx="4">
                  <c:v>1E-3</c:v>
                </c:pt>
              </c:numCache>
            </c:numRef>
          </c:yVal>
        </c:ser>
        <c:axId val="135715840"/>
        <c:axId val="68769280"/>
      </c:scatterChart>
      <c:valAx>
        <c:axId val="135715840"/>
        <c:scaling>
          <c:logBase val="10"/>
          <c:orientation val="minMax"/>
          <c:max val="300"/>
        </c:scaling>
        <c:axPos val="b"/>
        <c:title>
          <c:tx>
            <c:rich>
              <a:bodyPr/>
              <a:lstStyle/>
              <a:p>
                <a:pPr>
                  <a:defRPr sz="1600" b="0">
                    <a:latin typeface="Arial"/>
                    <a:cs typeface="Arial"/>
                  </a:defRPr>
                </a:pPr>
                <a:r>
                  <a:rPr lang="en-US" sz="1600" b="0">
                    <a:latin typeface="Arial"/>
                    <a:cs typeface="Arial"/>
                  </a:rPr>
                  <a:t>number of measurements in the package</a:t>
                </a:r>
              </a:p>
            </c:rich>
          </c:tx>
          <c:layout>
            <c:manualLayout>
              <c:xMode val="edge"/>
              <c:yMode val="edge"/>
              <c:x val="0.27370580726589538"/>
              <c:y val="0.89026304404257151"/>
            </c:manualLayout>
          </c:layout>
        </c:title>
        <c:numFmt formatCode="General" sourceLinked="1"/>
        <c:minorTickMark val="in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1400"/>
            </a:pPr>
            <a:endParaRPr lang="en-US"/>
          </a:p>
        </c:txPr>
        <c:crossAx val="68769280"/>
        <c:crosses val="autoZero"/>
        <c:crossBetween val="midCat"/>
      </c:valAx>
      <c:valAx>
        <c:axId val="68769280"/>
        <c:scaling>
          <c:logBase val="10"/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 sz="1600" b="0">
                    <a:latin typeface="Arial"/>
                    <a:cs typeface="Arial"/>
                  </a:defRPr>
                </a:pPr>
                <a:r>
                  <a:rPr lang="en-US" sz="1600" b="0">
                    <a:latin typeface="Arial"/>
                    <a:cs typeface="Arial"/>
                  </a:rPr>
                  <a:t>standard</a:t>
                </a:r>
                <a:r>
                  <a:rPr lang="en-US" sz="1600" b="0" baseline="0">
                    <a:latin typeface="Arial"/>
                    <a:cs typeface="Arial"/>
                  </a:rPr>
                  <a:t> error of </a:t>
                </a:r>
                <a:r>
                  <a:rPr lang="en-US" sz="1600" b="0" i="0" u="none" strike="noStrike" baseline="0">
                    <a:effectLst/>
                    <a:latin typeface="Arial"/>
                    <a:cs typeface="Arial"/>
                    <a:sym typeface="Symbol"/>
                  </a:rPr>
                  <a:t></a:t>
                </a:r>
                <a:r>
                  <a:rPr lang="en-US" sz="1600" b="0" i="0" u="none" strike="noStrike" baseline="30000">
                    <a:effectLst/>
                    <a:latin typeface="Arial"/>
                    <a:cs typeface="Arial"/>
                  </a:rPr>
                  <a:t>17</a:t>
                </a:r>
                <a:r>
                  <a:rPr lang="en-US" sz="1600" b="0" i="0" u="none" strike="noStrike" baseline="0">
                    <a:effectLst/>
                    <a:latin typeface="Arial"/>
                    <a:cs typeface="Arial"/>
                  </a:rPr>
                  <a:t>O </a:t>
                </a:r>
                <a:r>
                  <a:rPr lang="en-US" sz="1600" b="0" baseline="0">
                    <a:latin typeface="Arial"/>
                    <a:cs typeface="Arial"/>
                  </a:rPr>
                  <a:t>mean [‰]</a:t>
                </a:r>
                <a:endParaRPr lang="en-US" sz="1600" b="0">
                  <a:latin typeface="Arial"/>
                  <a:cs typeface="Arial"/>
                </a:endParaRPr>
              </a:p>
            </c:rich>
          </c:tx>
          <c:layout>
            <c:manualLayout>
              <c:xMode val="edge"/>
              <c:yMode val="edge"/>
              <c:x val="4.5078525020438014E-2"/>
              <c:y val="0.23483620316691226"/>
            </c:manualLayout>
          </c:layout>
        </c:title>
        <c:numFmt formatCode="#,##0.0" sourceLinked="0"/>
        <c:majorTickMark val="cross"/>
        <c:minorTickMark val="cross"/>
        <c:tickLblPos val="nextTo"/>
        <c:spPr>
          <a:ln>
            <a:solidFill>
              <a:schemeClr val="tx1"/>
            </a:solidFill>
          </a:ln>
        </c:spPr>
        <c:txPr>
          <a:bodyPr anchor="ctr" anchorCtr="1"/>
          <a:lstStyle/>
          <a:p>
            <a:pPr>
              <a:defRPr sz="1400"/>
            </a:pPr>
            <a:endParaRPr lang="en-US"/>
          </a:p>
        </c:txPr>
        <c:crossAx val="135715840"/>
        <c:crosses val="autoZero"/>
        <c:crossBetween val="midCat"/>
        <c:majorUnit val="10"/>
        <c:minorUnit val="10"/>
      </c:valAx>
      <c:spPr>
        <a:ln>
          <a:solidFill>
            <a:schemeClr val="tx1"/>
          </a:solidFill>
        </a:ln>
      </c:spPr>
    </c:plotArea>
    <c:legend>
      <c:legendPos val="r"/>
      <c:layout>
        <c:manualLayout>
          <c:xMode val="edge"/>
          <c:yMode val="edge"/>
          <c:x val="0.7714747348123776"/>
          <c:y val="0.20979971230668801"/>
          <c:w val="0.19756893572383066"/>
          <c:h val="0.5734940872669716"/>
        </c:manualLayout>
      </c:layout>
      <c:spPr>
        <a:solidFill>
          <a:schemeClr val="bg1"/>
        </a:solidFill>
        <a:ln>
          <a:noFill/>
        </a:ln>
      </c:spPr>
      <c:txPr>
        <a:bodyPr/>
        <a:lstStyle/>
        <a:p>
          <a:pPr>
            <a:defRPr sz="1400">
              <a:latin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ln>
      <a:noFill/>
    </a:ln>
  </c:spPr>
  <c:printSettings>
    <c:headerFooter/>
    <c:pageMargins b="1" l="0.75000000000000089" r="0.75000000000000089" t="1" header="0.5" footer="0.5"/>
    <c:pageSetup paperSize="0" orientation="portrait" horizontalDpi="-4" verticalDpi="-4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495300</xdr:colOff>
      <xdr:row>1</xdr:row>
      <xdr:rowOff>171450</xdr:rowOff>
    </xdr:from>
    <xdr:to>
      <xdr:col>27</xdr:col>
      <xdr:colOff>247650</xdr:colOff>
      <xdr:row>41</xdr:row>
      <xdr:rowOff>6350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r/Desktop/CeO2-method-SE-16Sept16xlsx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tandard error D17O"/>
      <sheetName val="D17O-SE-graph"/>
      <sheetName val="linearity test"/>
      <sheetName val="13C and 18O"/>
      <sheetName val="standard error 13C"/>
      <sheetName val="standard error 18O"/>
      <sheetName val="-SE-graph "/>
    </sheetNames>
    <sheetDataSet>
      <sheetData sheetId="0" refreshError="1"/>
      <sheetData sheetId="1" refreshError="1"/>
      <sheetData sheetId="2" refreshError="1"/>
      <sheetData sheetId="3" refreshError="1"/>
      <sheetData sheetId="4">
        <row r="307">
          <cell r="BD307">
            <v>8.5859703223383793E-2</v>
          </cell>
        </row>
        <row r="313">
          <cell r="BA313">
            <v>1.1832760633633411E-2</v>
          </cell>
        </row>
        <row r="316">
          <cell r="BA316">
            <v>1.3839784106627414E-2</v>
          </cell>
        </row>
        <row r="319">
          <cell r="BA319">
            <v>1.1496943336720184E-2</v>
          </cell>
        </row>
        <row r="322">
          <cell r="BA322">
            <v>2.3347836791271549E-2</v>
          </cell>
        </row>
        <row r="325">
          <cell r="BA325">
            <v>3.0959492713128926E-2</v>
          </cell>
        </row>
        <row r="328">
          <cell r="BA328">
            <v>2.9608180956033053E-2</v>
          </cell>
        </row>
        <row r="331">
          <cell r="BA331">
            <v>3.0676936216490227E-2</v>
          </cell>
        </row>
        <row r="334">
          <cell r="BA334">
            <v>3.2278119115017843E-2</v>
          </cell>
        </row>
        <row r="337">
          <cell r="BA337">
            <v>3.6724621168987927E-2</v>
          </cell>
        </row>
        <row r="340">
          <cell r="BA340">
            <v>3.6518795789945165E-2</v>
          </cell>
        </row>
        <row r="343">
          <cell r="BA343">
            <v>3.8173230287257352E-2</v>
          </cell>
        </row>
        <row r="346">
          <cell r="BA346">
            <v>4.346182826154929E-2</v>
          </cell>
        </row>
      </sheetData>
      <sheetData sheetId="5">
        <row r="307">
          <cell r="BD307">
            <v>0.15847781811600131</v>
          </cell>
        </row>
        <row r="313">
          <cell r="BA313">
            <v>2.1026367034917173E-3</v>
          </cell>
        </row>
        <row r="316">
          <cell r="BA316">
            <v>2.2974207724575813E-2</v>
          </cell>
        </row>
        <row r="319">
          <cell r="BA319">
            <v>2.8164443626768173E-2</v>
          </cell>
        </row>
        <row r="322">
          <cell r="BA322">
            <v>2.8035801605653433E-2</v>
          </cell>
        </row>
        <row r="325">
          <cell r="BA325">
            <v>6.1162442573182894E-2</v>
          </cell>
        </row>
        <row r="328">
          <cell r="BA328">
            <v>4.9319972352695529E-2</v>
          </cell>
        </row>
        <row r="331">
          <cell r="BA331">
            <v>4.9391047463621551E-2</v>
          </cell>
        </row>
        <row r="334">
          <cell r="BA334">
            <v>7.382931461881477E-2</v>
          </cell>
        </row>
        <row r="337">
          <cell r="BA337">
            <v>0.12896931460844882</v>
          </cell>
        </row>
        <row r="340">
          <cell r="BA340">
            <v>0.10031279904557523</v>
          </cell>
        </row>
        <row r="343">
          <cell r="BA343">
            <v>0.11511528292734614</v>
          </cell>
        </row>
        <row r="346">
          <cell r="BA346">
            <v>0.13214421494507619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59"/>
  <sheetViews>
    <sheetView tabSelected="1" zoomScale="50" zoomScaleNormal="50" workbookViewId="0">
      <selection activeCell="L4" sqref="L4:L9"/>
    </sheetView>
  </sheetViews>
  <sheetFormatPr defaultColWidth="11" defaultRowHeight="15.75"/>
  <cols>
    <col min="1" max="1" width="26.5" customWidth="1"/>
    <col min="3" max="3" width="22.5" bestFit="1" customWidth="1"/>
    <col min="5" max="5" width="16.5" bestFit="1" customWidth="1"/>
    <col min="6" max="6" width="19.375" customWidth="1"/>
    <col min="7" max="7" width="11.875" bestFit="1" customWidth="1"/>
    <col min="8" max="8" width="13.375" customWidth="1"/>
    <col min="9" max="9" width="16.5" customWidth="1"/>
    <col min="10" max="10" width="15.5" customWidth="1"/>
    <col min="12" max="12" width="16" customWidth="1"/>
    <col min="13" max="13" width="12.875" customWidth="1"/>
  </cols>
  <sheetData>
    <row r="1" spans="1:12" ht="33.75">
      <c r="E1" s="90" t="s">
        <v>0</v>
      </c>
    </row>
    <row r="2" spans="1:12" ht="21">
      <c r="A2" s="97"/>
      <c r="B2" s="100" t="s">
        <v>1</v>
      </c>
      <c r="C2" s="100" t="s">
        <v>2</v>
      </c>
      <c r="D2" s="100" t="s">
        <v>3</v>
      </c>
      <c r="E2" s="91" t="s">
        <v>4</v>
      </c>
      <c r="F2" s="92"/>
      <c r="G2" s="91" t="s">
        <v>5</v>
      </c>
      <c r="H2" s="92"/>
      <c r="I2" s="93" t="s">
        <v>6</v>
      </c>
      <c r="J2" s="92"/>
    </row>
    <row r="3" spans="1:12" ht="31.5">
      <c r="A3" s="98"/>
      <c r="B3" s="101"/>
      <c r="C3" s="101"/>
      <c r="D3" s="101"/>
      <c r="E3" s="1" t="s">
        <v>7</v>
      </c>
      <c r="F3" s="2" t="s">
        <v>8</v>
      </c>
      <c r="G3" s="1" t="s">
        <v>7</v>
      </c>
      <c r="H3" s="2" t="s">
        <v>8</v>
      </c>
      <c r="I3" s="1" t="s">
        <v>7</v>
      </c>
      <c r="J3" s="2" t="s">
        <v>8</v>
      </c>
    </row>
    <row r="4" spans="1:12">
      <c r="A4" s="99"/>
      <c r="B4" s="102"/>
      <c r="C4" s="102"/>
      <c r="D4" s="102"/>
      <c r="E4" s="3" t="s">
        <v>9</v>
      </c>
      <c r="F4" s="4" t="s">
        <v>10</v>
      </c>
      <c r="G4" s="3" t="s">
        <v>9</v>
      </c>
      <c r="H4" s="4" t="s">
        <v>10</v>
      </c>
      <c r="I4" s="3" t="s">
        <v>9</v>
      </c>
      <c r="J4" s="4" t="s">
        <v>10</v>
      </c>
      <c r="K4" s="5"/>
    </row>
    <row r="5" spans="1:12">
      <c r="A5" s="6" t="s">
        <v>11</v>
      </c>
      <c r="B5" s="7">
        <v>1</v>
      </c>
      <c r="C5" s="7">
        <v>270</v>
      </c>
      <c r="D5" s="8">
        <f t="shared" ref="D5:D18" si="0">1/SQRT(C5)</f>
        <v>6.0858061945018457E-2</v>
      </c>
      <c r="E5" s="9">
        <f>$E$18*D5</f>
        <v>5.2252551373495916E-3</v>
      </c>
      <c r="F5" s="10"/>
      <c r="G5" s="9">
        <f t="shared" ref="G5:G17" si="1">$G$18*D27</f>
        <v>9.6446528718149762E-3</v>
      </c>
      <c r="H5" s="10"/>
      <c r="I5" s="11">
        <v>0.10235906820966782</v>
      </c>
      <c r="J5" s="12"/>
      <c r="K5" s="5">
        <v>10</v>
      </c>
      <c r="L5">
        <v>270</v>
      </c>
    </row>
    <row r="6" spans="1:12">
      <c r="A6" s="13" t="s">
        <v>12</v>
      </c>
      <c r="B6" s="14">
        <v>2</v>
      </c>
      <c r="C6" s="14">
        <v>135</v>
      </c>
      <c r="D6" s="15">
        <f t="shared" si="0"/>
        <v>8.6066296582387042E-2</v>
      </c>
      <c r="E6" s="16">
        <f>$E$18*D6</f>
        <v>7.3896266820994826E-3</v>
      </c>
      <c r="F6" s="17">
        <f>'[1]standard error 13C'!BA313</f>
        <v>1.1832760633633411E-2</v>
      </c>
      <c r="G6" s="16">
        <f t="shared" si="1"/>
        <v>1.363959889570136E-2</v>
      </c>
      <c r="H6" s="17">
        <f>'[1]standard error 18O'!BA313</f>
        <v>2.1026367034917173E-3</v>
      </c>
      <c r="I6" s="18">
        <v>0.14475758249398496</v>
      </c>
      <c r="J6" s="19">
        <v>0.17882067572929172</v>
      </c>
      <c r="K6" s="5">
        <v>1</v>
      </c>
      <c r="L6" s="20">
        <v>270</v>
      </c>
    </row>
    <row r="7" spans="1:12">
      <c r="A7" s="13" t="s">
        <v>13</v>
      </c>
      <c r="B7" s="14">
        <v>3</v>
      </c>
      <c r="C7" s="14">
        <v>90</v>
      </c>
      <c r="D7" s="15">
        <f t="shared" si="0"/>
        <v>0.10540925533894598</v>
      </c>
      <c r="E7" s="16">
        <f t="shared" ref="E7:E16" si="2">$E$18*D7</f>
        <v>9.0504073803997845E-3</v>
      </c>
      <c r="F7" s="21">
        <f>'[1]standard error 13C'!BA316</f>
        <v>1.3839784106627414E-2</v>
      </c>
      <c r="G7" s="16">
        <f t="shared" si="1"/>
        <v>1.6705028795348621E-2</v>
      </c>
      <c r="H7" s="21">
        <f>'[1]standard error 18O'!BA316</f>
        <v>2.2974207724575813E-2</v>
      </c>
      <c r="I7" s="18">
        <v>0.17729110675455295</v>
      </c>
      <c r="J7" s="19">
        <v>0.23834175035409336</v>
      </c>
      <c r="K7" s="5">
        <v>0.1</v>
      </c>
      <c r="L7" s="20">
        <v>270</v>
      </c>
    </row>
    <row r="8" spans="1:12">
      <c r="A8" s="13" t="s">
        <v>14</v>
      </c>
      <c r="B8" s="14">
        <v>5</v>
      </c>
      <c r="C8" s="14">
        <v>54</v>
      </c>
      <c r="D8" s="15">
        <f t="shared" si="0"/>
        <v>0.13608276348795434</v>
      </c>
      <c r="E8" s="16">
        <f t="shared" si="2"/>
        <v>1.1684025686893687E-2</v>
      </c>
      <c r="F8" s="21">
        <f>'[1]standard error 13C'!BA319</f>
        <v>1.1496943336720184E-2</v>
      </c>
      <c r="G8" s="16">
        <f t="shared" si="1"/>
        <v>2.1566099440766852E-2</v>
      </c>
      <c r="H8" s="21">
        <f>'[1]standard error 18O'!BA319</f>
        <v>2.8164443626768173E-2</v>
      </c>
      <c r="I8" s="18">
        <v>0.22888183463035497</v>
      </c>
      <c r="J8" s="19">
        <v>0.18923860851691066</v>
      </c>
      <c r="K8" s="5">
        <v>0.01</v>
      </c>
      <c r="L8" s="20">
        <v>270</v>
      </c>
    </row>
    <row r="9" spans="1:12">
      <c r="A9" s="13" t="s">
        <v>15</v>
      </c>
      <c r="B9" s="14">
        <v>6</v>
      </c>
      <c r="C9" s="14">
        <v>45</v>
      </c>
      <c r="D9" s="15">
        <f t="shared" si="0"/>
        <v>0.14907119849998599</v>
      </c>
      <c r="E9" s="16">
        <f t="shared" si="2"/>
        <v>1.2799208862362932E-2</v>
      </c>
      <c r="F9" s="21">
        <f>'[1]standard error 13C'!BA322</f>
        <v>2.3347836791271549E-2</v>
      </c>
      <c r="G9" s="16">
        <f t="shared" si="1"/>
        <v>2.3624478282215106E-2</v>
      </c>
      <c r="H9" s="21">
        <f>'[1]standard error 18O'!BA322</f>
        <v>2.8035801605653433E-2</v>
      </c>
      <c r="I9" s="18">
        <v>0.25072748766042502</v>
      </c>
      <c r="J9" s="19">
        <v>0.32287890049725909</v>
      </c>
      <c r="K9" s="5">
        <v>1E-3</v>
      </c>
      <c r="L9" s="20">
        <v>270</v>
      </c>
    </row>
    <row r="10" spans="1:12">
      <c r="A10" s="13" t="s">
        <v>16</v>
      </c>
      <c r="B10" s="14">
        <v>9</v>
      </c>
      <c r="C10" s="14">
        <v>30</v>
      </c>
      <c r="D10" s="15">
        <f t="shared" si="0"/>
        <v>0.18257418583505536</v>
      </c>
      <c r="E10" s="16">
        <f t="shared" si="2"/>
        <v>1.5675765412048775E-2</v>
      </c>
      <c r="F10" s="21">
        <f>'[1]standard error 13C'!BA325</f>
        <v>3.0959492713128926E-2</v>
      </c>
      <c r="G10" s="16">
        <f t="shared" si="1"/>
        <v>2.8933958615444927E-2</v>
      </c>
      <c r="H10" s="21">
        <f>'[1]standard error 18O'!BA325</f>
        <v>6.1162442573182894E-2</v>
      </c>
      <c r="I10" s="18">
        <v>0.30707720462900345</v>
      </c>
      <c r="J10" s="19">
        <v>0.4684576648110097</v>
      </c>
      <c r="K10" s="5"/>
    </row>
    <row r="11" spans="1:12">
      <c r="A11" s="13" t="s">
        <v>17</v>
      </c>
      <c r="B11" s="14">
        <v>10</v>
      </c>
      <c r="C11" s="14">
        <v>27</v>
      </c>
      <c r="D11" s="15">
        <f t="shared" si="0"/>
        <v>0.19245008972987526</v>
      </c>
      <c r="E11" s="16">
        <f t="shared" si="2"/>
        <v>1.652370758952067E-2</v>
      </c>
      <c r="F11" s="21">
        <f>'[1]standard error 13C'!BA328</f>
        <v>2.9608180956033053E-2</v>
      </c>
      <c r="G11" s="16">
        <f t="shared" si="1"/>
        <v>3.0499070316619303E-2</v>
      </c>
      <c r="H11" s="21">
        <f>'[1]standard error 18O'!BA328</f>
        <v>4.9319972352695529E-2</v>
      </c>
      <c r="I11" s="18">
        <v>0.32368779471508391</v>
      </c>
      <c r="J11" s="19">
        <v>0.44139394254254333</v>
      </c>
      <c r="K11" s="5"/>
    </row>
    <row r="12" spans="1:12">
      <c r="A12" s="13" t="s">
        <v>18</v>
      </c>
      <c r="B12" s="14">
        <v>15</v>
      </c>
      <c r="C12" s="14">
        <v>18</v>
      </c>
      <c r="D12" s="15">
        <f t="shared" si="0"/>
        <v>0.23570226039551587</v>
      </c>
      <c r="E12" s="16">
        <f t="shared" si="2"/>
        <v>2.0237326126639719E-2</v>
      </c>
      <c r="F12" s="21">
        <f>'[1]standard error 13C'!BA331</f>
        <v>3.0676936216490227E-2</v>
      </c>
      <c r="G12" s="16">
        <f t="shared" si="1"/>
        <v>3.7353579952490945E-2</v>
      </c>
      <c r="H12" s="21">
        <f>'[1]standard error 18O'!BA331</f>
        <v>4.9391047463621551E-2</v>
      </c>
      <c r="I12" s="18">
        <v>0.39643496650935256</v>
      </c>
      <c r="J12" s="19">
        <v>0.4622117389651314</v>
      </c>
      <c r="K12" s="5"/>
    </row>
    <row r="13" spans="1:12">
      <c r="A13" s="13" t="s">
        <v>19</v>
      </c>
      <c r="B13" s="14">
        <v>18</v>
      </c>
      <c r="C13" s="14">
        <v>15</v>
      </c>
      <c r="D13" s="15">
        <f t="shared" si="0"/>
        <v>0.2581988897471611</v>
      </c>
      <c r="E13" s="16">
        <f t="shared" si="2"/>
        <v>2.2168880046298443E-2</v>
      </c>
      <c r="F13" s="21">
        <f>'[1]standard error 13C'!BA334</f>
        <v>3.2278119115017843E-2</v>
      </c>
      <c r="G13" s="16">
        <f t="shared" si="1"/>
        <v>4.0918796687104075E-2</v>
      </c>
      <c r="H13" s="21">
        <f>'[1]standard error 18O'!BA334</f>
        <v>7.382931461881477E-2</v>
      </c>
      <c r="I13" s="18">
        <v>0.43427274748195482</v>
      </c>
      <c r="J13" s="19">
        <v>0.49118887383343018</v>
      </c>
      <c r="K13" s="5"/>
    </row>
    <row r="14" spans="1:12">
      <c r="A14" s="22" t="s">
        <v>20</v>
      </c>
      <c r="B14" s="23">
        <v>27</v>
      </c>
      <c r="C14" s="23">
        <v>10</v>
      </c>
      <c r="D14" s="24">
        <f>1/SQRT(C14)</f>
        <v>0.31622776601683794</v>
      </c>
      <c r="E14" s="16">
        <f>$E$18*D14</f>
        <v>2.7151222141199357E-2</v>
      </c>
      <c r="F14" s="21">
        <f>'[1]standard error 13C'!BA337</f>
        <v>3.6724621168987927E-2</v>
      </c>
      <c r="G14" s="16">
        <f t="shared" si="1"/>
        <v>5.0115086386045865E-2</v>
      </c>
      <c r="H14" s="21">
        <f>'[1]standard error 18O'!BA337</f>
        <v>0.12896931460844882</v>
      </c>
      <c r="I14" s="18">
        <v>0.53187332026365886</v>
      </c>
      <c r="J14" s="19">
        <v>0.58393132539517545</v>
      </c>
      <c r="K14" s="5"/>
    </row>
    <row r="15" spans="1:12">
      <c r="A15" s="13" t="s">
        <v>21</v>
      </c>
      <c r="B15" s="14">
        <v>30</v>
      </c>
      <c r="C15" s="14">
        <v>9</v>
      </c>
      <c r="D15" s="15">
        <f>1/SQRT(C15)</f>
        <v>0.33333333333333331</v>
      </c>
      <c r="E15" s="16">
        <f t="shared" si="2"/>
        <v>2.8619901074461263E-2</v>
      </c>
      <c r="F15" s="21">
        <f>'[1]standard error 13C'!BA340</f>
        <v>3.6518795789945165E-2</v>
      </c>
      <c r="G15" s="16">
        <f t="shared" si="1"/>
        <v>5.2825939372000433E-2</v>
      </c>
      <c r="H15" s="21">
        <f>'[1]standard error 18O'!BA340</f>
        <v>0.10031279904557523</v>
      </c>
      <c r="I15" s="18">
        <v>0.56064370623644999</v>
      </c>
      <c r="J15" s="19">
        <v>0.57277844027722469</v>
      </c>
      <c r="K15" s="5"/>
    </row>
    <row r="16" spans="1:12">
      <c r="A16" s="13" t="s">
        <v>22</v>
      </c>
      <c r="B16" s="14">
        <v>45</v>
      </c>
      <c r="C16" s="14">
        <v>6</v>
      </c>
      <c r="D16" s="15">
        <f t="shared" si="0"/>
        <v>0.40824829046386307</v>
      </c>
      <c r="E16" s="16">
        <f t="shared" si="2"/>
        <v>3.5052077060681065E-2</v>
      </c>
      <c r="F16" s="21">
        <f>'[1]standard error 13C'!BA343</f>
        <v>3.8173230287257352E-2</v>
      </c>
      <c r="G16" s="16">
        <f t="shared" si="1"/>
        <v>6.4698298322300563E-2</v>
      </c>
      <c r="H16" s="21">
        <f>'[1]standard error 18O'!BA343</f>
        <v>0.11511528292734614</v>
      </c>
      <c r="I16" s="18">
        <v>0.68664550389106493</v>
      </c>
      <c r="J16" s="19">
        <v>0.6029296959737106</v>
      </c>
      <c r="K16" s="5"/>
    </row>
    <row r="17" spans="1:12">
      <c r="A17" s="13" t="s">
        <v>23</v>
      </c>
      <c r="B17" s="14">
        <v>54</v>
      </c>
      <c r="C17" s="14">
        <v>5</v>
      </c>
      <c r="D17" s="15">
        <f t="shared" si="0"/>
        <v>0.44721359549995793</v>
      </c>
      <c r="E17" s="16">
        <f>$E$18*D17</f>
        <v>3.8397626587088791E-2</v>
      </c>
      <c r="F17" s="21">
        <f>'[1]standard error 13C'!BA346</f>
        <v>4.346182826154929E-2</v>
      </c>
      <c r="G17" s="16">
        <f t="shared" si="1"/>
        <v>7.0873434846645308E-2</v>
      </c>
      <c r="H17" s="21">
        <f>'[1]standard error 18O'!BA346</f>
        <v>0.13214421494507619</v>
      </c>
      <c r="I17" s="18">
        <v>0.752182462981275</v>
      </c>
      <c r="J17" s="19">
        <v>0.71163505245628134</v>
      </c>
      <c r="K17" s="5"/>
    </row>
    <row r="18" spans="1:12" ht="21">
      <c r="A18" s="73" t="s">
        <v>24</v>
      </c>
      <c r="B18" s="74">
        <v>270</v>
      </c>
      <c r="C18" s="74">
        <v>1</v>
      </c>
      <c r="D18" s="75">
        <f t="shared" si="0"/>
        <v>1</v>
      </c>
      <c r="E18" s="76">
        <f>'[1]standard error 13C'!BD307</f>
        <v>8.5859703223383793E-2</v>
      </c>
      <c r="F18" s="77">
        <f>'[1]standard error 13C'!BD307</f>
        <v>8.5859703223383793E-2</v>
      </c>
      <c r="G18" s="76">
        <f>'[1]standard error 18O'!BD307</f>
        <v>0.15847781811600131</v>
      </c>
      <c r="H18" s="77">
        <f>'[1]standard error 18O'!BD307</f>
        <v>0.15847781811600131</v>
      </c>
      <c r="I18" s="78">
        <v>1.6819311187093502</v>
      </c>
      <c r="J18" s="79">
        <v>1.6819311187093502</v>
      </c>
      <c r="K18" s="80" t="s">
        <v>25</v>
      </c>
      <c r="L18" s="81"/>
    </row>
    <row r="19" spans="1:12">
      <c r="A19" s="26"/>
      <c r="B19" s="26"/>
      <c r="C19" s="26"/>
      <c r="K19" s="5"/>
    </row>
    <row r="20" spans="1:12">
      <c r="A20" s="26"/>
      <c r="B20" s="27"/>
      <c r="C20" s="27"/>
    </row>
    <row r="21" spans="1:12">
      <c r="A21" s="26"/>
      <c r="B21" s="27"/>
      <c r="C21" s="27"/>
    </row>
    <row r="22" spans="1:12">
      <c r="A22" s="26"/>
      <c r="B22" s="27"/>
      <c r="C22" s="28"/>
      <c r="D22" s="26"/>
    </row>
    <row r="23" spans="1:12" ht="33.75">
      <c r="A23" s="26"/>
      <c r="B23" s="27"/>
      <c r="C23" s="28"/>
      <c r="D23" s="26"/>
      <c r="E23" s="90" t="s">
        <v>26</v>
      </c>
      <c r="F23" s="26"/>
      <c r="G23" s="29"/>
      <c r="H23" s="26"/>
      <c r="I23" s="29"/>
      <c r="J23" s="26"/>
      <c r="K23" s="26"/>
    </row>
    <row r="24" spans="1:12" ht="21">
      <c r="A24" s="103"/>
      <c r="B24" s="106" t="s">
        <v>1</v>
      </c>
      <c r="C24" s="106" t="s">
        <v>2</v>
      </c>
      <c r="D24" s="106" t="s">
        <v>3</v>
      </c>
      <c r="E24" s="94" t="s">
        <v>4</v>
      </c>
      <c r="F24" s="95"/>
      <c r="G24" s="94" t="s">
        <v>5</v>
      </c>
      <c r="H24" s="95"/>
      <c r="I24" s="96" t="s">
        <v>6</v>
      </c>
      <c r="J24" s="30"/>
      <c r="K24" s="26"/>
    </row>
    <row r="25" spans="1:12" ht="31.5">
      <c r="A25" s="104"/>
      <c r="B25" s="107"/>
      <c r="C25" s="107"/>
      <c r="D25" s="107"/>
      <c r="E25" s="31" t="s">
        <v>7</v>
      </c>
      <c r="F25" s="32" t="s">
        <v>8</v>
      </c>
      <c r="G25" s="31" t="s">
        <v>7</v>
      </c>
      <c r="H25" s="32" t="s">
        <v>8</v>
      </c>
      <c r="I25" s="33" t="s">
        <v>7</v>
      </c>
      <c r="J25" s="32" t="s">
        <v>8</v>
      </c>
      <c r="K25" s="26"/>
    </row>
    <row r="26" spans="1:12">
      <c r="A26" s="105"/>
      <c r="B26" s="108"/>
      <c r="C26" s="108"/>
      <c r="D26" s="108"/>
      <c r="E26" s="34" t="s">
        <v>9</v>
      </c>
      <c r="F26" s="35" t="s">
        <v>10</v>
      </c>
      <c r="G26" s="34" t="s">
        <v>9</v>
      </c>
      <c r="H26" s="35" t="s">
        <v>10</v>
      </c>
      <c r="I26" s="25" t="s">
        <v>9</v>
      </c>
      <c r="J26" s="35" t="s">
        <v>10</v>
      </c>
      <c r="K26" s="18"/>
    </row>
    <row r="27" spans="1:12">
      <c r="A27" s="36" t="s">
        <v>11</v>
      </c>
      <c r="B27" s="37">
        <v>1</v>
      </c>
      <c r="C27" s="37">
        <v>270</v>
      </c>
      <c r="D27" s="38">
        <f t="shared" ref="D27:D35" si="3">1/SQRT(C27)</f>
        <v>6.0858061945018457E-2</v>
      </c>
      <c r="E27" s="39">
        <v>4.3477956059900739E-3</v>
      </c>
      <c r="F27" s="40"/>
      <c r="G27" s="39">
        <v>3.6041882159006163E-3</v>
      </c>
      <c r="H27" s="41"/>
      <c r="I27" s="42">
        <v>7.4187622848247925E-2</v>
      </c>
      <c r="J27" s="40"/>
      <c r="K27" s="18"/>
    </row>
    <row r="28" spans="1:12">
      <c r="A28" s="43" t="s">
        <v>12</v>
      </c>
      <c r="B28" s="33">
        <v>2</v>
      </c>
      <c r="C28" s="33">
        <v>135</v>
      </c>
      <c r="D28" s="44">
        <f t="shared" si="3"/>
        <v>8.6066296582387042E-2</v>
      </c>
      <c r="E28" s="45">
        <v>6.148711512417312E-3</v>
      </c>
      <c r="F28" s="46">
        <v>1.2123704321159993E-2</v>
      </c>
      <c r="G28" s="45">
        <v>5.0970918562719403E-3</v>
      </c>
      <c r="H28" s="47">
        <v>1.4030415813318462E-2</v>
      </c>
      <c r="I28" s="48">
        <v>0.10491714239221231</v>
      </c>
      <c r="J28" s="46">
        <v>0.20039405158830717</v>
      </c>
      <c r="K28" s="18"/>
    </row>
    <row r="29" spans="1:12">
      <c r="A29" s="43" t="s">
        <v>13</v>
      </c>
      <c r="B29" s="33">
        <v>3</v>
      </c>
      <c r="C29" s="33">
        <v>90</v>
      </c>
      <c r="D29" s="44">
        <f t="shared" si="3"/>
        <v>0.10540925533894598</v>
      </c>
      <c r="E29" s="45">
        <v>7.530602890499523E-3</v>
      </c>
      <c r="F29" s="46">
        <v>1.4583069364692116E-2</v>
      </c>
      <c r="G29" s="45">
        <v>6.2426371099808938E-3</v>
      </c>
      <c r="H29" s="47">
        <v>1.2413354633558308E-2</v>
      </c>
      <c r="I29" s="48">
        <v>0.1284967320659231</v>
      </c>
      <c r="J29" s="46">
        <v>0.25385666425789116</v>
      </c>
      <c r="K29" s="18"/>
    </row>
    <row r="30" spans="1:12">
      <c r="A30" s="43" t="s">
        <v>14</v>
      </c>
      <c r="B30" s="33">
        <v>5</v>
      </c>
      <c r="C30" s="33">
        <v>54</v>
      </c>
      <c r="D30" s="44">
        <f t="shared" si="3"/>
        <v>0.13608276348795434</v>
      </c>
      <c r="E30" s="45">
        <v>9.721966527268696E-3</v>
      </c>
      <c r="F30" s="46">
        <v>1.1706238688726514E-2</v>
      </c>
      <c r="G30" s="45">
        <v>8.0592098544574661E-3</v>
      </c>
      <c r="H30" s="47">
        <v>1.1927485463858951E-2</v>
      </c>
      <c r="I30" s="48">
        <v>0.16588856777779892</v>
      </c>
      <c r="J30" s="46">
        <v>0.16659320583585141</v>
      </c>
      <c r="K30" s="18"/>
    </row>
    <row r="31" spans="1:12">
      <c r="A31" s="43" t="s">
        <v>15</v>
      </c>
      <c r="B31" s="33">
        <v>6</v>
      </c>
      <c r="C31" s="33">
        <v>45</v>
      </c>
      <c r="D31" s="44">
        <f t="shared" si="3"/>
        <v>0.14907119849998599</v>
      </c>
      <c r="E31" s="45">
        <v>1.0649880740590457E-2</v>
      </c>
      <c r="F31" s="46">
        <v>1.3286321991825957E-2</v>
      </c>
      <c r="G31" s="45">
        <v>8.8284220659085623E-3</v>
      </c>
      <c r="H31" s="47">
        <v>1.1803923274728482E-2</v>
      </c>
      <c r="I31" s="48">
        <v>0.18172182120825023</v>
      </c>
      <c r="J31" s="46">
        <v>0.24529759998568898</v>
      </c>
      <c r="K31" s="18"/>
    </row>
    <row r="32" spans="1:12">
      <c r="A32" s="43" t="s">
        <v>16</v>
      </c>
      <c r="B32" s="33">
        <v>9</v>
      </c>
      <c r="C32" s="33">
        <v>30</v>
      </c>
      <c r="D32" s="44">
        <f t="shared" si="3"/>
        <v>0.18257418583505536</v>
      </c>
      <c r="E32" s="45">
        <v>1.304338681797022E-2</v>
      </c>
      <c r="F32" s="46">
        <v>1.3508000770647104E-2</v>
      </c>
      <c r="G32" s="45">
        <v>1.0812564647701849E-2</v>
      </c>
      <c r="H32" s="47">
        <v>1.1649189662308946E-2</v>
      </c>
      <c r="I32" s="48">
        <v>0.22256286854474375</v>
      </c>
      <c r="J32" s="46">
        <v>0.25041675912785849</v>
      </c>
      <c r="K32" s="18"/>
    </row>
    <row r="33" spans="1:12">
      <c r="A33" s="43" t="s">
        <v>17</v>
      </c>
      <c r="B33" s="33">
        <v>10</v>
      </c>
      <c r="C33" s="33">
        <v>27</v>
      </c>
      <c r="D33" s="44">
        <f t="shared" si="3"/>
        <v>0.19245008972987526</v>
      </c>
      <c r="E33" s="45">
        <v>1.3748936915800652E-2</v>
      </c>
      <c r="F33" s="46">
        <v>1.7539119183894138E-2</v>
      </c>
      <c r="G33" s="45">
        <v>1.1397443878184647E-2</v>
      </c>
      <c r="H33" s="47">
        <v>1.4681102153890445E-2</v>
      </c>
      <c r="I33" s="48">
        <v>0.23460186239401162</v>
      </c>
      <c r="J33" s="46">
        <v>0.30728357754826724</v>
      </c>
      <c r="K33" s="18"/>
    </row>
    <row r="34" spans="1:12">
      <c r="A34" s="43" t="s">
        <v>18</v>
      </c>
      <c r="B34" s="33">
        <v>15</v>
      </c>
      <c r="C34" s="33">
        <v>18</v>
      </c>
      <c r="D34" s="44">
        <f t="shared" si="3"/>
        <v>0.23570226039551587</v>
      </c>
      <c r="E34" s="45">
        <v>1.6838939974713342E-2</v>
      </c>
      <c r="F34" s="46">
        <v>1.6871340668366357E-2</v>
      </c>
      <c r="G34" s="45">
        <v>1.3958960936780111E-2</v>
      </c>
      <c r="H34" s="47">
        <v>1.5232338700134086E-2</v>
      </c>
      <c r="I34" s="48">
        <v>0.28732742778598108</v>
      </c>
      <c r="J34" s="46">
        <v>0.31391964718727128</v>
      </c>
      <c r="K34" s="18"/>
    </row>
    <row r="35" spans="1:12">
      <c r="A35" s="43" t="s">
        <v>19</v>
      </c>
      <c r="B35" s="33">
        <v>18</v>
      </c>
      <c r="C35" s="33">
        <v>15</v>
      </c>
      <c r="D35" s="44">
        <f t="shared" si="3"/>
        <v>0.2581988897471611</v>
      </c>
      <c r="E35" s="45">
        <v>1.8446134537251933E-2</v>
      </c>
      <c r="F35" s="46">
        <v>1.7935971782039366E-2</v>
      </c>
      <c r="G35" s="45">
        <v>1.5291275568815821E-2</v>
      </c>
      <c r="H35" s="47">
        <v>1.5611568902552789E-2</v>
      </c>
      <c r="I35" s="48">
        <v>0.3147514271766369</v>
      </c>
      <c r="J35" s="46">
        <v>0.34378608124723148</v>
      </c>
      <c r="K35" s="18"/>
    </row>
    <row r="36" spans="1:12">
      <c r="A36" s="49" t="s">
        <v>20</v>
      </c>
      <c r="B36" s="50">
        <v>27</v>
      </c>
      <c r="C36" s="50">
        <v>10</v>
      </c>
      <c r="D36" s="51">
        <f>1/SQRT(C36)</f>
        <v>0.31622776601683794</v>
      </c>
      <c r="E36" s="45">
        <v>2.259180867149857E-2</v>
      </c>
      <c r="F36" s="46">
        <v>2.3104104739795402E-2</v>
      </c>
      <c r="G36" s="45">
        <v>1.8727911329942681E-2</v>
      </c>
      <c r="H36" s="47">
        <v>1.8374348322228951E-2</v>
      </c>
      <c r="I36" s="48">
        <v>0.38549019619776931</v>
      </c>
      <c r="J36" s="46">
        <v>0.40215059039670914</v>
      </c>
      <c r="K36" s="18"/>
    </row>
    <row r="37" spans="1:12">
      <c r="A37" s="43" t="s">
        <v>21</v>
      </c>
      <c r="B37" s="33">
        <v>30</v>
      </c>
      <c r="C37" s="33">
        <v>9</v>
      </c>
      <c r="D37" s="44">
        <f>1/SQRT(C37)</f>
        <v>0.33333333333333331</v>
      </c>
      <c r="E37" s="45">
        <v>2.3813857288226065E-2</v>
      </c>
      <c r="F37" s="46">
        <v>2.6265254081532772E-2</v>
      </c>
      <c r="G37" s="45">
        <v>1.9740951873430675E-2</v>
      </c>
      <c r="H37" s="47">
        <v>2.0846648288353344E-2</v>
      </c>
      <c r="I37" s="48">
        <v>0.40634234521671042</v>
      </c>
      <c r="J37" s="46">
        <v>0.47082725544611687</v>
      </c>
      <c r="K37" s="18"/>
    </row>
    <row r="38" spans="1:12">
      <c r="A38" s="43" t="s">
        <v>22</v>
      </c>
      <c r="B38" s="33">
        <v>45</v>
      </c>
      <c r="C38" s="33">
        <v>6</v>
      </c>
      <c r="D38" s="44">
        <f t="shared" ref="D38:D39" si="4">1/SQRT(C38)</f>
        <v>0.40824829046386307</v>
      </c>
      <c r="E38" s="45">
        <v>2.9165899581806095E-2</v>
      </c>
      <c r="F38" s="46">
        <v>2.9322746813001482E-2</v>
      </c>
      <c r="G38" s="45">
        <v>2.4177629563372403E-2</v>
      </c>
      <c r="H38" s="47">
        <v>2.5990814131665794E-2</v>
      </c>
      <c r="I38" s="48">
        <v>0.49766570333339682</v>
      </c>
      <c r="J38" s="46">
        <v>0.53158257496052785</v>
      </c>
      <c r="K38" s="18"/>
    </row>
    <row r="39" spans="1:12">
      <c r="A39" s="43" t="s">
        <v>23</v>
      </c>
      <c r="B39" s="33">
        <v>54</v>
      </c>
      <c r="C39" s="33">
        <v>5</v>
      </c>
      <c r="D39" s="44">
        <f t="shared" si="4"/>
        <v>0.44721359549995793</v>
      </c>
      <c r="E39" s="52">
        <v>3.1949642221771372E-2</v>
      </c>
      <c r="F39" s="53">
        <v>3.1707181284956358E-2</v>
      </c>
      <c r="G39" s="45">
        <v>2.6485266197725687E-2</v>
      </c>
      <c r="H39" s="47">
        <v>2.9900681764334334E-2</v>
      </c>
      <c r="I39" s="54">
        <v>0.5451654636247506</v>
      </c>
      <c r="J39" s="53">
        <v>0.57073094301166449</v>
      </c>
      <c r="K39" s="18"/>
    </row>
    <row r="40" spans="1:12" ht="21">
      <c r="A40" s="82" t="s">
        <v>24</v>
      </c>
      <c r="B40" s="83">
        <v>270</v>
      </c>
      <c r="C40" s="83">
        <v>1</v>
      </c>
      <c r="D40" s="84">
        <f>1/SQRT(C40)</f>
        <v>1</v>
      </c>
      <c r="E40" s="85">
        <v>7.1441571864678199E-2</v>
      </c>
      <c r="F40" s="86">
        <v>7.1441571864678199E-2</v>
      </c>
      <c r="G40" s="85">
        <v>5.9222855620292003E-2</v>
      </c>
      <c r="H40" s="87">
        <v>5.9222855620292024E-2</v>
      </c>
      <c r="I40" s="88">
        <v>1.2190270356501314</v>
      </c>
      <c r="J40" s="86">
        <v>1.2190270356501314</v>
      </c>
      <c r="K40" s="80" t="s">
        <v>25</v>
      </c>
      <c r="L40" s="89"/>
    </row>
    <row r="41" spans="1:12">
      <c r="A41" s="55"/>
      <c r="B41" s="55"/>
      <c r="C41" s="55"/>
      <c r="D41" s="55"/>
      <c r="E41" s="55"/>
      <c r="F41" s="55"/>
      <c r="G41" s="55"/>
      <c r="H41" s="55"/>
      <c r="I41" s="55"/>
      <c r="J41" s="55"/>
      <c r="K41" s="5"/>
    </row>
    <row r="42" spans="1:12">
      <c r="A42" s="26"/>
      <c r="B42" s="27"/>
      <c r="C42" s="27"/>
      <c r="D42" s="26"/>
      <c r="E42" s="26"/>
      <c r="F42" s="26"/>
    </row>
    <row r="43" spans="1:12">
      <c r="A43" s="26"/>
      <c r="B43" s="26"/>
      <c r="C43" s="26"/>
      <c r="D43" s="26"/>
      <c r="E43" s="14"/>
      <c r="F43" s="26"/>
    </row>
    <row r="44" spans="1:12">
      <c r="A44" s="56"/>
      <c r="B44" s="57"/>
      <c r="C44" s="57"/>
      <c r="D44" s="57"/>
      <c r="E44" s="14"/>
      <c r="F44" s="26"/>
    </row>
    <row r="45" spans="1:12">
      <c r="A45" s="58"/>
      <c r="B45" s="59"/>
      <c r="C45" s="59"/>
      <c r="D45" s="60"/>
      <c r="E45" s="29"/>
      <c r="F45" s="26"/>
    </row>
    <row r="46" spans="1:12">
      <c r="A46" s="61"/>
      <c r="B46" s="62"/>
      <c r="C46" s="62"/>
      <c r="D46" s="63"/>
      <c r="E46" s="26"/>
      <c r="F46" s="26"/>
    </row>
    <row r="47" spans="1:12">
      <c r="A47" s="61"/>
      <c r="B47" s="62"/>
      <c r="C47" s="62"/>
      <c r="D47" s="63"/>
      <c r="E47" s="26"/>
      <c r="F47" s="26"/>
    </row>
    <row r="48" spans="1:12">
      <c r="A48" s="61"/>
      <c r="B48" s="62"/>
      <c r="C48" s="62"/>
      <c r="D48" s="63"/>
      <c r="E48" s="26"/>
      <c r="F48" s="26"/>
    </row>
    <row r="49" spans="1:6">
      <c r="A49" s="61"/>
      <c r="B49" s="62"/>
      <c r="C49" s="62"/>
      <c r="D49" s="63"/>
      <c r="E49" s="26"/>
      <c r="F49" s="26"/>
    </row>
    <row r="50" spans="1:6">
      <c r="A50" s="61"/>
      <c r="B50" s="62"/>
      <c r="C50" s="62"/>
      <c r="D50" s="63"/>
      <c r="E50" s="26"/>
      <c r="F50" s="26"/>
    </row>
    <row r="51" spans="1:6">
      <c r="A51" s="61"/>
      <c r="B51" s="62"/>
      <c r="C51" s="62"/>
      <c r="D51" s="63"/>
      <c r="E51" s="26"/>
      <c r="F51" s="26"/>
    </row>
    <row r="52" spans="1:6">
      <c r="A52" s="61"/>
      <c r="B52" s="62"/>
      <c r="C52" s="62"/>
      <c r="D52" s="63"/>
      <c r="E52" s="26"/>
      <c r="F52" s="26"/>
    </row>
    <row r="53" spans="1:6">
      <c r="A53" s="61"/>
      <c r="B53" s="62"/>
      <c r="C53" s="62"/>
      <c r="D53" s="63"/>
      <c r="E53" s="26"/>
      <c r="F53" s="26"/>
    </row>
    <row r="54" spans="1:6">
      <c r="A54" s="64"/>
      <c r="B54" s="65"/>
      <c r="C54" s="65"/>
      <c r="D54" s="66"/>
      <c r="E54" s="26"/>
      <c r="F54" s="26"/>
    </row>
    <row r="55" spans="1:6">
      <c r="A55" s="61"/>
      <c r="B55" s="62"/>
      <c r="C55" s="62"/>
      <c r="D55" s="63"/>
      <c r="E55" s="26"/>
      <c r="F55" s="26"/>
    </row>
    <row r="56" spans="1:6">
      <c r="A56" s="61"/>
      <c r="B56" s="62"/>
      <c r="C56" s="62"/>
      <c r="D56" s="63"/>
      <c r="E56" s="26"/>
      <c r="F56" s="26"/>
    </row>
    <row r="57" spans="1:6">
      <c r="A57" s="67"/>
      <c r="B57" s="68"/>
      <c r="C57" s="68"/>
      <c r="D57" s="69"/>
      <c r="E57" s="26"/>
      <c r="F57" s="26"/>
    </row>
    <row r="58" spans="1:6">
      <c r="A58" s="70"/>
      <c r="B58" s="71"/>
      <c r="C58" s="71"/>
      <c r="D58" s="72"/>
      <c r="E58" s="26"/>
      <c r="F58" s="26"/>
    </row>
    <row r="59" spans="1:6">
      <c r="A59" s="26"/>
      <c r="B59" s="26"/>
      <c r="C59" s="26"/>
      <c r="D59" s="26"/>
      <c r="E59" s="26"/>
      <c r="F59" s="26"/>
    </row>
  </sheetData>
  <mergeCells count="8">
    <mergeCell ref="A2:A4"/>
    <mergeCell ref="B2:B4"/>
    <mergeCell ref="C2:C4"/>
    <mergeCell ref="D2:D4"/>
    <mergeCell ref="A24:A26"/>
    <mergeCell ref="B24:B26"/>
    <mergeCell ref="C24:C26"/>
    <mergeCell ref="D24:D26"/>
  </mergeCells>
  <pageMargins left="0.75" right="0.75" top="1" bottom="1" header="0.5" footer="0.5"/>
  <pageSetup paperSize="9" orientation="portrait" horizontalDpi="4294967292" verticalDpi="4294967292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-SE-graph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dor</dc:creator>
  <cp:lastModifiedBy>dor</cp:lastModifiedBy>
  <dcterms:created xsi:type="dcterms:W3CDTF">2016-09-16T18:27:42Z</dcterms:created>
  <dcterms:modified xsi:type="dcterms:W3CDTF">2016-11-14T13:26:04Z</dcterms:modified>
</cp:coreProperties>
</file>