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12480" yWindow="0" windowWidth="13420" windowHeight="17560" tabRatio="500"/>
  </bookViews>
  <sheets>
    <sheet name="Data Fig 1.tx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9" i="1" l="1"/>
  <c r="D110" i="1"/>
  <c r="D111" i="1"/>
  <c r="D112" i="1"/>
  <c r="D113" i="1"/>
  <c r="D114" i="1"/>
  <c r="D115" i="1"/>
  <c r="D116" i="1"/>
  <c r="D117" i="1"/>
  <c r="D108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19" i="1"/>
  <c r="D97" i="1"/>
  <c r="D98" i="1"/>
  <c r="D99" i="1"/>
  <c r="D100" i="1"/>
  <c r="D101" i="1"/>
  <c r="D102" i="1"/>
  <c r="D103" i="1"/>
  <c r="D104" i="1"/>
  <c r="D105" i="1"/>
  <c r="D106" i="1"/>
  <c r="D96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80" i="1"/>
  <c r="D39" i="1"/>
  <c r="D40" i="1"/>
  <c r="D41" i="1"/>
  <c r="D42" i="1"/>
  <c r="D38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comments1.xml><?xml version="1.0" encoding="utf-8"?>
<comments xmlns="http://schemas.openxmlformats.org/spreadsheetml/2006/main">
  <authors>
    <author>Marc Braß</author>
  </authors>
  <commentList>
    <comment ref="N38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tropics</t>
        </r>
      </text>
    </comment>
    <comment ref="B76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1 Bar left</t>
        </r>
      </text>
    </comment>
    <comment ref="K78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DBL</t>
        </r>
      </text>
    </comment>
    <comment ref="N108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tropics</t>
        </r>
      </text>
    </comment>
    <comment ref="I117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-38.26 orig
-39.64 corr.
</t>
        </r>
      </text>
    </comment>
    <comment ref="K136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interpol from d-d-corr.
-78.8, so value might be to heavy</t>
        </r>
      </text>
    </comment>
    <comment ref="I148" authorId="0">
      <text>
        <r>
          <rPr>
            <b/>
            <sz val="8"/>
            <color indexed="81"/>
            <rFont val="Tahoma"/>
          </rPr>
          <t>Marc Braß:</t>
        </r>
        <r>
          <rPr>
            <sz val="8"/>
            <color indexed="81"/>
            <rFont val="Tahoma"/>
          </rPr>
          <t xml:space="preserve">
interpol ~-38.5</t>
        </r>
      </text>
    </comment>
    <comment ref="K148" authorId="0">
      <text>
        <r>
          <rPr>
            <b/>
            <sz val="8"/>
            <color indexed="81"/>
            <rFont val="Tahoma"/>
          </rPr>
          <t>Marc Braß:
d-d corr. For -38.5 is
dD=-3.4, so value is reasonable</t>
        </r>
      </text>
    </comment>
  </commentList>
</comments>
</file>

<file path=xl/sharedStrings.xml><?xml version="1.0" encoding="utf-8"?>
<sst xmlns="http://schemas.openxmlformats.org/spreadsheetml/2006/main" count="178" uniqueCount="31">
  <si>
    <t>*</t>
  </si>
  <si>
    <t>Flight ID</t>
  </si>
  <si>
    <t>Sample #</t>
  </si>
  <si>
    <t>Alt (km)</t>
  </si>
  <si>
    <t>press (hPa)</t>
  </si>
  <si>
    <t>Temp (K)</t>
  </si>
  <si>
    <t>pot T (K)</t>
  </si>
  <si>
    <t>CH4 (ppb)</t>
  </si>
  <si>
    <t>stdev CH4</t>
  </si>
  <si>
    <t>d13C (permil)</t>
  </si>
  <si>
    <t>stdev d13C)</t>
  </si>
  <si>
    <t>dD (permil)</t>
  </si>
  <si>
    <t>Atmos. Chem. Phys., 11, 13287–13304, 2011</t>
  </si>
  <si>
    <t>The isotopic composition of methane in the stratosphere: high-altitude balloon sample measurements</t>
  </si>
  <si>
    <t>T. Röckmann, M. Brass, R. Borchers and A. Engel</t>
  </si>
  <si>
    <t>parameters to calc pressure</t>
  </si>
  <si>
    <t>for questions, and when these data are used in publications, please contact Thomas Röckmann, t.roeckmann@uu.nl</t>
  </si>
  <si>
    <t xml:space="preserve">Data from Fig 1 of paper </t>
  </si>
  <si>
    <t>HYD-87-03</t>
  </si>
  <si>
    <t>KIR-92-01</t>
  </si>
  <si>
    <t>KIR-92-02</t>
  </si>
  <si>
    <t>KIR-92-03</t>
  </si>
  <si>
    <t>ASA-93-09</t>
  </si>
  <si>
    <t>HYD-99-04</t>
  </si>
  <si>
    <t>GAP-99-06</t>
  </si>
  <si>
    <t>KIR-03-06</t>
  </si>
  <si>
    <t>KIR-03-03</t>
  </si>
  <si>
    <t>ASA-02-09</t>
  </si>
  <si>
    <t>KIR-95-03</t>
  </si>
  <si>
    <t>KIR-00-01</t>
  </si>
  <si>
    <t>ASA-01-10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</si>
</sst>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7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/>
    <xf numFmtId="164" fontId="0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2" fontId="0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/>
    <xf numFmtId="166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2" fillId="0" borderId="0" xfId="1" applyFont="1" applyFill="1" applyBorder="1"/>
    <xf numFmtId="164" fontId="2" fillId="0" borderId="0" xfId="0" applyNumberFormat="1" applyFont="1" applyFill="1" applyBorder="1" applyAlignment="1">
      <alignment horizontal="center"/>
    </xf>
  </cellXfs>
  <cellStyles count="5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Normal" xfId="0" builtinId="0"/>
    <cellStyle name="Standard_jun+nov 03-B39-Borchers H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7"/>
  <sheetViews>
    <sheetView tabSelected="1" topLeftCell="A142" workbookViewId="0">
      <selection activeCell="B154" sqref="B154"/>
    </sheetView>
  </sheetViews>
  <sheetFormatPr baseColWidth="10" defaultRowHeight="15" x14ac:dyDescent="0"/>
  <cols>
    <col min="1" max="1" width="13.5" style="7" customWidth="1"/>
    <col min="2" max="2" width="8.6640625" style="7" bestFit="1" customWidth="1"/>
    <col min="3" max="3" width="7.6640625" style="7" bestFit="1" customWidth="1"/>
    <col min="4" max="4" width="10.1640625" style="7" bestFit="1" customWidth="1"/>
    <col min="5" max="5" width="8.5" style="7" bestFit="1" customWidth="1"/>
    <col min="6" max="6" width="8.1640625" style="7" bestFit="1" customWidth="1"/>
    <col min="7" max="8" width="9.33203125" style="7" bestFit="1" customWidth="1"/>
    <col min="9" max="9" width="12.33203125" style="4" bestFit="1" customWidth="1"/>
    <col min="10" max="10" width="5.5" style="4" customWidth="1"/>
    <col min="11" max="11" width="6.1640625" style="5" bestFit="1" customWidth="1"/>
    <col min="12" max="12" width="10.83203125" style="7"/>
    <col min="13" max="16384" width="10.83203125" style="8"/>
  </cols>
  <sheetData>
    <row r="1" spans="1:11">
      <c r="A1" s="7" t="s">
        <v>17</v>
      </c>
    </row>
    <row r="2" spans="1:11">
      <c r="A2" s="7" t="s">
        <v>13</v>
      </c>
      <c r="I2" s="7"/>
      <c r="K2" s="7"/>
    </row>
    <row r="3" spans="1:11">
      <c r="A3" s="7" t="s">
        <v>14</v>
      </c>
      <c r="B3" s="9"/>
      <c r="I3" s="7"/>
      <c r="K3" s="7"/>
    </row>
    <row r="4" spans="1:11">
      <c r="A4" s="7" t="s">
        <v>12</v>
      </c>
      <c r="I4" s="7"/>
      <c r="K4" s="7"/>
    </row>
    <row r="5" spans="1:11">
      <c r="A5" s="7" t="s">
        <v>16</v>
      </c>
      <c r="I5" s="7"/>
      <c r="K5" s="7"/>
    </row>
    <row r="6" spans="1:11">
      <c r="I6" s="7"/>
      <c r="K6" s="7"/>
    </row>
    <row r="7" spans="1:11">
      <c r="I7" s="7"/>
      <c r="K7" s="7"/>
    </row>
    <row r="8" spans="1:11">
      <c r="A8" s="7" t="s">
        <v>1</v>
      </c>
      <c r="B8" s="7" t="s">
        <v>2</v>
      </c>
      <c r="C8" s="5" t="s">
        <v>3</v>
      </c>
      <c r="D8" s="10" t="s">
        <v>4</v>
      </c>
      <c r="E8" s="10" t="s">
        <v>5</v>
      </c>
      <c r="F8" s="10" t="s">
        <v>6</v>
      </c>
      <c r="G8" s="7" t="s">
        <v>7</v>
      </c>
      <c r="H8" s="2" t="s">
        <v>8</v>
      </c>
      <c r="I8" s="11" t="s">
        <v>9</v>
      </c>
      <c r="J8" s="4" t="s">
        <v>10</v>
      </c>
      <c r="K8" s="5" t="s">
        <v>11</v>
      </c>
    </row>
    <row r="9" spans="1:11">
      <c r="C9" s="5"/>
      <c r="D9" s="2"/>
      <c r="E9" s="2"/>
      <c r="F9" s="2"/>
      <c r="G9" s="2"/>
      <c r="H9" s="2"/>
      <c r="I9" s="2"/>
    </row>
    <row r="10" spans="1:11">
      <c r="A10" s="7" t="s">
        <v>29</v>
      </c>
      <c r="B10" s="7">
        <v>15</v>
      </c>
      <c r="C10" s="5">
        <v>10</v>
      </c>
      <c r="D10" s="12">
        <v>240.93</v>
      </c>
      <c r="E10" s="12">
        <v>202.35</v>
      </c>
      <c r="F10" s="12">
        <f>E10*(1000/D10)^0.286</f>
        <v>304.00618321985729</v>
      </c>
      <c r="G10" s="2">
        <v>1741.7980060191555</v>
      </c>
      <c r="H10" s="2"/>
      <c r="I10" s="4">
        <v>-47.62379976779637</v>
      </c>
      <c r="J10" s="4">
        <v>0.2</v>
      </c>
      <c r="K10" s="5">
        <v>-84.653922636413242</v>
      </c>
    </row>
    <row r="11" spans="1:11">
      <c r="A11" s="7" t="s">
        <v>29</v>
      </c>
      <c r="B11" s="7">
        <v>14</v>
      </c>
      <c r="C11" s="5">
        <v>10.9</v>
      </c>
      <c r="D11" s="12">
        <v>205.62</v>
      </c>
      <c r="E11" s="12">
        <v>201.63</v>
      </c>
      <c r="F11" s="12">
        <f t="shared" ref="F11:F22" si="0">E11*(1000/D11)^0.286</f>
        <v>316.97021807581109</v>
      </c>
      <c r="G11" s="2">
        <v>1698.8982740519612</v>
      </c>
      <c r="H11" s="2">
        <v>21.689860315614848</v>
      </c>
      <c r="I11" s="4">
        <v>-47.274168752866856</v>
      </c>
      <c r="J11" s="4">
        <v>0.13010764773832326</v>
      </c>
      <c r="K11" s="5">
        <v>-80.915931229028189</v>
      </c>
    </row>
    <row r="12" spans="1:11">
      <c r="A12" s="7" t="s">
        <v>29</v>
      </c>
      <c r="B12" s="7">
        <v>12</v>
      </c>
      <c r="C12" s="5">
        <v>12.3</v>
      </c>
      <c r="D12" s="12">
        <v>167.8</v>
      </c>
      <c r="E12" s="12">
        <v>200.94</v>
      </c>
      <c r="F12" s="12">
        <f t="shared" si="0"/>
        <v>334.79263719761911</v>
      </c>
      <c r="G12" s="2">
        <v>1694.5251586491654</v>
      </c>
      <c r="H12" s="2">
        <v>24.984607081257604</v>
      </c>
      <c r="I12" s="4">
        <v>-47.051507355497407</v>
      </c>
      <c r="J12" s="4">
        <v>0.16417140433096172</v>
      </c>
      <c r="K12" s="5">
        <v>-78.535403316507214</v>
      </c>
    </row>
    <row r="13" spans="1:11">
      <c r="A13" s="7" t="s">
        <v>29</v>
      </c>
      <c r="B13" s="7">
        <v>11</v>
      </c>
      <c r="C13" s="5">
        <v>13.4</v>
      </c>
      <c r="D13" s="12">
        <v>141.1</v>
      </c>
      <c r="E13" s="12">
        <v>200.03</v>
      </c>
      <c r="F13" s="12">
        <f t="shared" si="0"/>
        <v>350.21150482023813</v>
      </c>
      <c r="G13" s="2">
        <v>1594.5462231281222</v>
      </c>
      <c r="H13" s="2">
        <v>8.8037313087551343</v>
      </c>
      <c r="I13" s="4">
        <v>-46.437922099091402</v>
      </c>
      <c r="J13" s="4">
        <v>0.20181427105095512</v>
      </c>
      <c r="K13" s="5">
        <v>-71.975412016518135</v>
      </c>
    </row>
    <row r="14" spans="1:11">
      <c r="A14" s="7" t="s">
        <v>29</v>
      </c>
      <c r="B14" s="7">
        <v>9</v>
      </c>
      <c r="C14" s="5">
        <v>14.4</v>
      </c>
      <c r="D14" s="12">
        <v>119.41</v>
      </c>
      <c r="E14" s="12">
        <v>199.22</v>
      </c>
      <c r="F14" s="12">
        <f t="shared" si="0"/>
        <v>365.84682977931072</v>
      </c>
      <c r="G14" s="2">
        <v>1531.4077625320044</v>
      </c>
      <c r="H14" s="2">
        <v>14.638588011008828</v>
      </c>
      <c r="I14" s="4">
        <v>-45.913931563352939</v>
      </c>
      <c r="J14" s="4">
        <v>0.11561195872400487</v>
      </c>
      <c r="K14" s="5">
        <v>-66.373299971235198</v>
      </c>
    </row>
    <row r="15" spans="1:11">
      <c r="A15" s="7" t="s">
        <v>29</v>
      </c>
      <c r="B15" s="7">
        <v>8</v>
      </c>
      <c r="C15" s="5">
        <v>15.7</v>
      </c>
      <c r="D15" s="12">
        <v>96.43</v>
      </c>
      <c r="E15" s="12">
        <v>195.77</v>
      </c>
      <c r="F15" s="12">
        <f t="shared" si="0"/>
        <v>382.17428446392159</v>
      </c>
      <c r="G15" s="2">
        <v>1457.4230940650118</v>
      </c>
      <c r="H15" s="2">
        <v>9.2868049744684402</v>
      </c>
      <c r="I15" s="4">
        <v>-44.976479230917931</v>
      </c>
      <c r="J15" s="4">
        <v>0.17189725613404844</v>
      </c>
      <c r="K15" s="5">
        <v>-55.683037368755905</v>
      </c>
    </row>
    <row r="16" spans="1:11">
      <c r="A16" s="7" t="s">
        <v>29</v>
      </c>
      <c r="B16" s="7">
        <v>6</v>
      </c>
      <c r="C16" s="5">
        <v>16.7</v>
      </c>
      <c r="D16" s="12">
        <v>83.96</v>
      </c>
      <c r="E16" s="12">
        <v>195.25</v>
      </c>
      <c r="F16" s="12">
        <f t="shared" si="0"/>
        <v>396.55764572543188</v>
      </c>
      <c r="G16" s="2">
        <v>1335.2017329791156</v>
      </c>
      <c r="H16" s="2">
        <v>4.0558989727448562</v>
      </c>
      <c r="I16" s="4">
        <v>-43.920098944034095</v>
      </c>
      <c r="J16" s="4">
        <v>7.3303402983022445E-2</v>
      </c>
      <c r="K16" s="5">
        <v>-45.600003113526412</v>
      </c>
    </row>
    <row r="17" spans="1:11">
      <c r="A17" s="7" t="s">
        <v>29</v>
      </c>
      <c r="B17" s="7">
        <v>10</v>
      </c>
      <c r="C17" s="5">
        <v>18.7</v>
      </c>
      <c r="D17" s="12">
        <v>60.19</v>
      </c>
      <c r="E17" s="13">
        <v>193.7</v>
      </c>
      <c r="F17" s="12">
        <f t="shared" si="0"/>
        <v>432.69876787160041</v>
      </c>
      <c r="G17" s="2">
        <v>1045.4871920901364</v>
      </c>
      <c r="H17" s="2">
        <v>11.724005038643913</v>
      </c>
      <c r="I17" s="4">
        <v>-40.502852342406101</v>
      </c>
      <c r="J17" s="4">
        <v>6.6468037431437171E-2</v>
      </c>
      <c r="K17" s="5">
        <v>-17.44339886526658</v>
      </c>
    </row>
    <row r="18" spans="1:11">
      <c r="A18" s="7" t="s">
        <v>29</v>
      </c>
      <c r="B18" s="7">
        <v>4</v>
      </c>
      <c r="C18" s="5">
        <v>20.9</v>
      </c>
      <c r="D18" s="12">
        <v>40.74</v>
      </c>
      <c r="E18" s="12">
        <v>198.05</v>
      </c>
      <c r="F18" s="13">
        <f t="shared" si="0"/>
        <v>494.66232416000389</v>
      </c>
      <c r="G18" s="2">
        <v>597.63314101928529</v>
      </c>
      <c r="H18" s="2">
        <v>5.1516212352173358</v>
      </c>
      <c r="I18" s="4">
        <v>-30.473272721496237</v>
      </c>
      <c r="J18" s="4">
        <v>0.16522728453721774</v>
      </c>
      <c r="K18" s="5">
        <v>66.790372095435927</v>
      </c>
    </row>
    <row r="19" spans="1:11">
      <c r="A19" s="7" t="s">
        <v>29</v>
      </c>
      <c r="B19" s="7">
        <v>1</v>
      </c>
      <c r="C19" s="5">
        <v>21</v>
      </c>
      <c r="D19" s="12">
        <v>41.46</v>
      </c>
      <c r="E19" s="13">
        <v>192.49</v>
      </c>
      <c r="F19" s="12">
        <f t="shared" si="0"/>
        <v>478.37248651211962</v>
      </c>
      <c r="G19" s="2">
        <v>633.21570308126491</v>
      </c>
      <c r="H19" s="2">
        <v>6.1270488588079095</v>
      </c>
      <c r="I19" s="4">
        <v>-31.247976874385106</v>
      </c>
      <c r="J19" s="4">
        <v>0.20788939366863024</v>
      </c>
      <c r="K19" s="5">
        <v>60.283992501948489</v>
      </c>
    </row>
    <row r="20" spans="1:11">
      <c r="A20" s="7" t="s">
        <v>29</v>
      </c>
      <c r="B20" s="7">
        <v>5</v>
      </c>
      <c r="C20" s="5">
        <v>22.05</v>
      </c>
      <c r="D20" s="12">
        <v>34.64</v>
      </c>
      <c r="E20" s="12">
        <v>193.82</v>
      </c>
      <c r="F20" s="12">
        <f t="shared" si="0"/>
        <v>507.08330773836201</v>
      </c>
      <c r="G20" s="2">
        <v>508.75259978823749</v>
      </c>
      <c r="H20" s="2">
        <v>6.8814958773733226</v>
      </c>
      <c r="I20" s="4">
        <v>-27.72767514637345</v>
      </c>
      <c r="J20" s="4">
        <v>0.21759672178759201</v>
      </c>
      <c r="K20" s="5">
        <v>89.849368188452459</v>
      </c>
    </row>
    <row r="21" spans="1:11">
      <c r="A21" s="7" t="s">
        <v>29</v>
      </c>
      <c r="B21" s="7">
        <v>3</v>
      </c>
      <c r="C21" s="5">
        <v>23.1</v>
      </c>
      <c r="D21" s="12">
        <v>29.42</v>
      </c>
      <c r="E21" s="12">
        <v>194.9</v>
      </c>
      <c r="F21" s="12">
        <f t="shared" si="0"/>
        <v>534.29367862676418</v>
      </c>
      <c r="G21" s="2">
        <v>382.59908370153249</v>
      </c>
      <c r="H21" s="2">
        <v>3.563915423399735</v>
      </c>
      <c r="I21" s="4">
        <v>-23.125715343122039</v>
      </c>
      <c r="J21" s="4">
        <v>0.27753941161566553</v>
      </c>
      <c r="K21" s="5">
        <v>128.49908659033682</v>
      </c>
    </row>
    <row r="22" spans="1:11">
      <c r="A22" s="7" t="s">
        <v>29</v>
      </c>
      <c r="B22" s="7">
        <v>2</v>
      </c>
      <c r="C22" s="5">
        <v>24.4</v>
      </c>
      <c r="D22" s="12">
        <v>23.22</v>
      </c>
      <c r="E22" s="12">
        <v>196.99</v>
      </c>
      <c r="F22" s="12">
        <f t="shared" si="0"/>
        <v>577.83997969552149</v>
      </c>
      <c r="G22" s="2">
        <v>248.08606804990734</v>
      </c>
      <c r="H22" s="2">
        <v>3.7412568985122792</v>
      </c>
      <c r="I22" s="4">
        <v>-16.825511523460662</v>
      </c>
      <c r="J22" s="4">
        <v>0.55147740963172953</v>
      </c>
      <c r="K22" s="5">
        <v>181.41156603710206</v>
      </c>
    </row>
    <row r="23" spans="1:11">
      <c r="C23" s="5"/>
      <c r="D23" s="2"/>
      <c r="E23" s="2"/>
      <c r="F23" s="2"/>
      <c r="G23" s="2"/>
      <c r="H23" s="2"/>
      <c r="K23" s="7"/>
    </row>
    <row r="24" spans="1:11">
      <c r="A24" s="7" t="s">
        <v>30</v>
      </c>
      <c r="B24" s="7">
        <v>15</v>
      </c>
      <c r="C24" s="3">
        <v>12.11</v>
      </c>
      <c r="D24" s="4">
        <v>193.55</v>
      </c>
      <c r="E24" s="4">
        <v>220.7</v>
      </c>
      <c r="F24" s="12">
        <f>E24*(1000/D24)^0.286</f>
        <v>353.00388488857737</v>
      </c>
      <c r="G24" s="2">
        <v>1711.9587375132076</v>
      </c>
      <c r="H24" s="2">
        <v>3.3344464370568869</v>
      </c>
      <c r="I24" s="4">
        <v>-47.26525841821514</v>
      </c>
      <c r="J24" s="4">
        <v>0.1129734482067469</v>
      </c>
      <c r="K24" s="5">
        <v>-78.565758757255253</v>
      </c>
    </row>
    <row r="25" spans="1:11">
      <c r="A25" s="7" t="s">
        <v>30</v>
      </c>
      <c r="B25" s="7">
        <v>9</v>
      </c>
      <c r="C25" s="3">
        <v>13.17</v>
      </c>
      <c r="D25" s="4">
        <v>164.22</v>
      </c>
      <c r="E25" s="4">
        <v>219.1</v>
      </c>
      <c r="F25" s="12">
        <f t="shared" ref="F25:F36" si="1">E25*(1000/D25)^0.286</f>
        <v>367.30811880534003</v>
      </c>
      <c r="G25" s="2">
        <v>1689.4846943601608</v>
      </c>
      <c r="H25" s="2">
        <v>5.6574092880285596</v>
      </c>
      <c r="I25" s="4">
        <v>-46.934091751548472</v>
      </c>
      <c r="J25" s="4">
        <v>0.16189142452223873</v>
      </c>
      <c r="K25" s="5">
        <v>-75.757631007255213</v>
      </c>
    </row>
    <row r="26" spans="1:11">
      <c r="A26" s="7" t="s">
        <v>30</v>
      </c>
      <c r="B26" s="7">
        <v>3</v>
      </c>
      <c r="C26" s="3">
        <v>14.77</v>
      </c>
      <c r="D26" s="4">
        <v>127.55</v>
      </c>
      <c r="E26" s="4">
        <v>218.2</v>
      </c>
      <c r="F26" s="12">
        <f t="shared" si="1"/>
        <v>393.21505189079636</v>
      </c>
      <c r="G26" s="2">
        <v>1634.6913431231412</v>
      </c>
      <c r="H26" s="2">
        <v>15.593925661951882</v>
      </c>
      <c r="I26" s="4">
        <v>-46.754925084881805</v>
      </c>
      <c r="J26" s="4">
        <v>0.11789119276981859</v>
      </c>
      <c r="K26" s="5">
        <v>-74.238387257255226</v>
      </c>
    </row>
    <row r="27" spans="1:11">
      <c r="A27" s="7" t="s">
        <v>30</v>
      </c>
      <c r="B27" s="7">
        <v>13</v>
      </c>
      <c r="C27" s="3">
        <v>17.36</v>
      </c>
      <c r="D27" s="4">
        <v>85</v>
      </c>
      <c r="E27" s="4">
        <v>217.6</v>
      </c>
      <c r="F27" s="12">
        <f t="shared" si="1"/>
        <v>440.39773659904887</v>
      </c>
      <c r="G27" s="2">
        <v>1607.8178989613259</v>
      </c>
      <c r="H27" s="2">
        <v>8.4952397708634368</v>
      </c>
      <c r="I27" s="4">
        <v>-46.221258418215143</v>
      </c>
      <c r="J27" s="4">
        <v>0.15188482478759965</v>
      </c>
      <c r="K27" s="5">
        <v>-69.713160757255253</v>
      </c>
    </row>
    <row r="28" spans="1:11">
      <c r="A28" s="7" t="s">
        <v>30</v>
      </c>
      <c r="B28" s="7">
        <v>7</v>
      </c>
      <c r="C28" s="3">
        <v>18.7</v>
      </c>
      <c r="D28" s="4">
        <v>68.8</v>
      </c>
      <c r="E28" s="4">
        <v>217.5</v>
      </c>
      <c r="F28" s="12">
        <f t="shared" si="1"/>
        <v>467.63711005282664</v>
      </c>
      <c r="G28" s="2">
        <v>1434.9725033722048</v>
      </c>
      <c r="H28" s="2">
        <v>15.890023075549124</v>
      </c>
      <c r="I28" s="4">
        <v>-44.83725841821515</v>
      </c>
      <c r="J28" s="4">
        <v>0.18278676100825048</v>
      </c>
      <c r="K28" s="5">
        <v>-57.977532757255346</v>
      </c>
    </row>
    <row r="29" spans="1:11">
      <c r="A29" s="7" t="s">
        <v>30</v>
      </c>
      <c r="B29" s="7">
        <v>4</v>
      </c>
      <c r="C29" s="3">
        <v>20.11</v>
      </c>
      <c r="D29" s="4">
        <v>55.19</v>
      </c>
      <c r="E29" s="4">
        <v>217.7</v>
      </c>
      <c r="F29" s="12">
        <f t="shared" si="1"/>
        <v>498.52432753137401</v>
      </c>
      <c r="G29" s="2">
        <v>1407.6990820601964</v>
      </c>
      <c r="H29" s="2">
        <v>5.8766762387104272</v>
      </c>
      <c r="I29" s="4">
        <v>-44.360008418215145</v>
      </c>
      <c r="J29" s="4">
        <v>0.1473456819911976</v>
      </c>
      <c r="K29" s="5">
        <v>-53.930691382255304</v>
      </c>
    </row>
    <row r="30" spans="1:11">
      <c r="A30" s="7" t="s">
        <v>30</v>
      </c>
      <c r="B30" s="7">
        <v>1</v>
      </c>
      <c r="C30" s="3">
        <v>21.51</v>
      </c>
      <c r="D30" s="4">
        <v>44.26</v>
      </c>
      <c r="E30" s="4">
        <v>215.8</v>
      </c>
      <c r="F30" s="12">
        <f t="shared" si="1"/>
        <v>526.37127034561149</v>
      </c>
      <c r="G30" s="2">
        <v>1437.7657396730515</v>
      </c>
      <c r="H30" s="2">
        <v>5.8294523455378373</v>
      </c>
      <c r="I30" s="4">
        <v>-44.852091751548478</v>
      </c>
      <c r="J30" s="4">
        <v>0.14305535059317168</v>
      </c>
      <c r="K30" s="5">
        <v>-58.103312007255283</v>
      </c>
    </row>
    <row r="31" spans="1:11">
      <c r="A31" s="7" t="s">
        <v>30</v>
      </c>
      <c r="B31" s="7">
        <v>12</v>
      </c>
      <c r="C31" s="3">
        <v>22.68</v>
      </c>
      <c r="D31" s="4">
        <v>36.76</v>
      </c>
      <c r="E31" s="4">
        <v>214.9</v>
      </c>
      <c r="F31" s="12">
        <f t="shared" si="1"/>
        <v>552.76307192837498</v>
      </c>
      <c r="G31" s="2">
        <v>1306.4958773155513</v>
      </c>
      <c r="H31" s="2">
        <v>6.8422742466264133</v>
      </c>
      <c r="I31" s="4">
        <v>-43.541091751548478</v>
      </c>
      <c r="J31" s="4">
        <v>0.17431819564800988</v>
      </c>
      <c r="K31" s="5">
        <v>-46.986687507255283</v>
      </c>
    </row>
    <row r="32" spans="1:11">
      <c r="A32" s="7" t="s">
        <v>30</v>
      </c>
      <c r="B32" s="7">
        <v>6</v>
      </c>
      <c r="C32" s="3">
        <v>24.22</v>
      </c>
      <c r="D32" s="4">
        <v>28.8</v>
      </c>
      <c r="E32" s="4">
        <v>217.5</v>
      </c>
      <c r="F32" s="12">
        <f t="shared" si="1"/>
        <v>599.89191636356963</v>
      </c>
      <c r="G32" s="2">
        <v>1204.6429782079651</v>
      </c>
      <c r="H32" s="2">
        <v>9.4252418318200242</v>
      </c>
      <c r="I32" s="4">
        <v>-42.172258418215144</v>
      </c>
      <c r="J32" s="4">
        <v>0.28125699991229652</v>
      </c>
      <c r="K32" s="5">
        <v>-35.379665257255283</v>
      </c>
    </row>
    <row r="33" spans="1:15">
      <c r="A33" s="7" t="s">
        <v>30</v>
      </c>
      <c r="B33" s="7">
        <v>14</v>
      </c>
      <c r="C33" s="3">
        <v>25.51</v>
      </c>
      <c r="D33" s="4">
        <v>23.56</v>
      </c>
      <c r="E33" s="4">
        <v>218.3</v>
      </c>
      <c r="F33" s="12">
        <f t="shared" si="1"/>
        <v>637.69293267248531</v>
      </c>
      <c r="G33" s="2">
        <v>1154.99066121025</v>
      </c>
      <c r="H33" s="2">
        <v>7.6864035133244792</v>
      </c>
      <c r="I33" s="4">
        <v>-41.563258418215135</v>
      </c>
      <c r="J33" s="4">
        <v>0.22629405648447556</v>
      </c>
      <c r="K33" s="5">
        <v>-30.215649757255221</v>
      </c>
    </row>
    <row r="34" spans="1:15">
      <c r="A34" s="7" t="s">
        <v>30</v>
      </c>
      <c r="B34" s="7">
        <v>11</v>
      </c>
      <c r="C34" s="3">
        <v>27.05</v>
      </c>
      <c r="D34" s="4">
        <v>18.5</v>
      </c>
      <c r="E34" s="4">
        <v>218</v>
      </c>
      <c r="F34" s="12">
        <f t="shared" si="1"/>
        <v>682.40999520265495</v>
      </c>
      <c r="G34" s="2">
        <v>1088.7980181409014</v>
      </c>
      <c r="H34" s="2">
        <v>4.0489833150073098</v>
      </c>
      <c r="I34" s="4">
        <v>-40.899091751548482</v>
      </c>
      <c r="J34" s="4">
        <v>0.10409050549074922</v>
      </c>
      <c r="K34" s="5">
        <v>-24.583848507255311</v>
      </c>
    </row>
    <row r="35" spans="1:15">
      <c r="A35" s="7" t="s">
        <v>30</v>
      </c>
      <c r="B35" s="7">
        <v>5</v>
      </c>
      <c r="C35" s="3">
        <v>30.23</v>
      </c>
      <c r="D35" s="4">
        <v>11.3</v>
      </c>
      <c r="E35" s="2">
        <v>223.1</v>
      </c>
      <c r="F35" s="12">
        <f t="shared" si="1"/>
        <v>804.1167995274451</v>
      </c>
      <c r="G35" s="2">
        <v>1005.2738461538463</v>
      </c>
      <c r="H35" s="2">
        <v>5.1526605347843049</v>
      </c>
      <c r="I35" s="4">
        <v>-39.413925084881811</v>
      </c>
      <c r="J35" s="4">
        <v>0.10017151957193841</v>
      </c>
      <c r="K35" s="5">
        <v>-11.99037775725526</v>
      </c>
    </row>
    <row r="36" spans="1:15">
      <c r="A36" s="7" t="s">
        <v>30</v>
      </c>
      <c r="B36" s="7">
        <v>2</v>
      </c>
      <c r="C36" s="3">
        <v>31.47</v>
      </c>
      <c r="D36" s="4">
        <v>9.35</v>
      </c>
      <c r="E36" s="1">
        <v>226.9</v>
      </c>
      <c r="F36" s="12">
        <f t="shared" si="1"/>
        <v>863.34101821286276</v>
      </c>
      <c r="G36" s="2">
        <v>956.85297780346377</v>
      </c>
      <c r="H36" s="2">
        <v>3.7520663124557361</v>
      </c>
      <c r="I36" s="4">
        <v>-38.887758418215142</v>
      </c>
      <c r="J36" s="4">
        <v>0.19189450226524871</v>
      </c>
      <c r="K36" s="5">
        <v>-7.5287475072552752</v>
      </c>
    </row>
    <row r="37" spans="1:15">
      <c r="C37" s="5"/>
      <c r="D37" s="2"/>
      <c r="G37" s="2"/>
      <c r="H37" s="2"/>
    </row>
    <row r="38" spans="1:15">
      <c r="A38" s="7" t="s">
        <v>18</v>
      </c>
      <c r="B38" s="7">
        <v>4</v>
      </c>
      <c r="C38" s="5">
        <v>17.3</v>
      </c>
      <c r="D38" s="1">
        <f>N$38*EXP(N$39*C38)</f>
        <v>86.419121876442418</v>
      </c>
      <c r="G38" s="2">
        <v>1633.8269604210159</v>
      </c>
      <c r="H38" s="2">
        <v>9.534041052758198</v>
      </c>
      <c r="I38" s="4">
        <v>-47.741758418215142</v>
      </c>
      <c r="J38" s="4">
        <v>7.7389706456570936E-2</v>
      </c>
      <c r="K38" s="5">
        <v>-85.962000000000003</v>
      </c>
      <c r="N38" s="1">
        <v>1338.8</v>
      </c>
      <c r="O38" s="8" t="s">
        <v>15</v>
      </c>
    </row>
    <row r="39" spans="1:15">
      <c r="A39" s="7" t="s">
        <v>18</v>
      </c>
      <c r="B39" s="7">
        <v>5</v>
      </c>
      <c r="C39" s="5">
        <v>19.399999999999999</v>
      </c>
      <c r="D39" s="1">
        <f t="shared" ref="D39:D42" si="2">N$38*EXP(N$39*C39)</f>
        <v>61.964954134783959</v>
      </c>
      <c r="E39" s="1"/>
      <c r="F39" s="1"/>
      <c r="G39" s="2">
        <v>1607.3331588377137</v>
      </c>
      <c r="H39" s="2">
        <v>5.1542064747613949</v>
      </c>
      <c r="I39" s="4">
        <v>-47.188425084881807</v>
      </c>
      <c r="J39" s="4">
        <v>7.5886977363724517E-2</v>
      </c>
      <c r="K39" s="5">
        <v>-81.720500000000015</v>
      </c>
      <c r="N39" s="10">
        <v>-0.15840000000000001</v>
      </c>
    </row>
    <row r="40" spans="1:15">
      <c r="A40" s="7" t="s">
        <v>18</v>
      </c>
      <c r="B40" s="7">
        <v>7</v>
      </c>
      <c r="C40" s="5">
        <v>23.4</v>
      </c>
      <c r="D40" s="1">
        <f t="shared" si="2"/>
        <v>32.883432823214235</v>
      </c>
      <c r="E40" s="1"/>
      <c r="F40" s="1"/>
      <c r="G40" s="2">
        <v>1278.0036431809276</v>
      </c>
      <c r="H40" s="1">
        <v>1.1404385284521368</v>
      </c>
      <c r="I40" s="4">
        <v>-44.834508418215144</v>
      </c>
      <c r="J40" s="4">
        <v>0.10783668206710527</v>
      </c>
      <c r="K40" s="5">
        <v>-58.040500000000009</v>
      </c>
    </row>
    <row r="41" spans="1:15">
      <c r="A41" s="7" t="s">
        <v>18</v>
      </c>
      <c r="B41" s="7">
        <v>15</v>
      </c>
      <c r="C41" s="5">
        <v>23.9</v>
      </c>
      <c r="D41" s="1">
        <f t="shared" si="2"/>
        <v>30.37952826817326</v>
      </c>
      <c r="E41" s="1"/>
      <c r="F41" s="1"/>
      <c r="G41" s="2">
        <v>1254.441583196118</v>
      </c>
      <c r="H41" s="1">
        <v>1.4644605591787467</v>
      </c>
      <c r="I41" s="4">
        <v>-44.418091751548474</v>
      </c>
      <c r="J41" s="4">
        <v>0.29797790745554664</v>
      </c>
      <c r="K41" s="5">
        <v>-57.269500000000008</v>
      </c>
    </row>
    <row r="42" spans="1:15">
      <c r="A42" s="7" t="s">
        <v>18</v>
      </c>
      <c r="B42" s="7">
        <v>13</v>
      </c>
      <c r="C42" s="5">
        <v>25.6</v>
      </c>
      <c r="D42" s="1">
        <f t="shared" si="2"/>
        <v>23.207812538556425</v>
      </c>
      <c r="E42" s="1"/>
      <c r="F42" s="1"/>
      <c r="G42" s="2">
        <v>1232.6614807977323</v>
      </c>
      <c r="H42" s="1">
        <v>2.0676754430509163</v>
      </c>
      <c r="I42" s="4">
        <v>-44.577258418215145</v>
      </c>
      <c r="J42" s="4">
        <v>0.25204530016094923</v>
      </c>
      <c r="K42" s="5">
        <v>-57.835999999999984</v>
      </c>
    </row>
    <row r="43" spans="1:15">
      <c r="C43" s="11"/>
      <c r="D43" s="2"/>
      <c r="E43" s="2"/>
      <c r="F43" s="2"/>
      <c r="G43" s="2"/>
      <c r="H43" s="2"/>
    </row>
    <row r="44" spans="1:15">
      <c r="A44" s="7" t="s">
        <v>19</v>
      </c>
      <c r="B44" s="7">
        <v>1</v>
      </c>
      <c r="C44" s="5">
        <v>6</v>
      </c>
      <c r="D44" s="7">
        <v>439</v>
      </c>
      <c r="E44" s="7">
        <v>-37.6</v>
      </c>
      <c r="F44" s="12">
        <f>(273.15+E44)*(1000/D44)^0.286</f>
        <v>298.08371885203826</v>
      </c>
      <c r="G44" s="2">
        <v>1775.8989460530329</v>
      </c>
      <c r="H44" s="1">
        <v>2.4715702141729707</v>
      </c>
      <c r="I44" s="4">
        <v>-47.831258418215143</v>
      </c>
      <c r="J44" s="4">
        <v>0.16057397049313607</v>
      </c>
      <c r="K44" s="5">
        <v>-91.77</v>
      </c>
    </row>
    <row r="45" spans="1:15">
      <c r="A45" s="7" t="s">
        <v>19</v>
      </c>
      <c r="B45" s="7">
        <v>2</v>
      </c>
      <c r="C45" s="5">
        <v>7.5</v>
      </c>
      <c r="D45" s="7">
        <v>357</v>
      </c>
      <c r="E45" s="7">
        <v>-47.1</v>
      </c>
      <c r="F45" s="12">
        <f t="shared" ref="F45:F78" si="3">(273.15+E45)*(1000/D45)^0.286</f>
        <v>303.48791470095932</v>
      </c>
      <c r="G45" s="2">
        <v>1765.294782368788</v>
      </c>
      <c r="H45" s="2">
        <v>9.0119920887624403</v>
      </c>
      <c r="I45" s="4">
        <v>-47.613091751548474</v>
      </c>
      <c r="J45" s="4">
        <v>0.21555703034863058</v>
      </c>
      <c r="K45" s="5">
        <v>-88.541000000000011</v>
      </c>
    </row>
    <row r="46" spans="1:15">
      <c r="A46" s="7" t="s">
        <v>19</v>
      </c>
      <c r="B46" s="7">
        <v>3</v>
      </c>
      <c r="C46" s="5">
        <v>9.1</v>
      </c>
      <c r="D46" s="7">
        <v>280</v>
      </c>
      <c r="E46" s="7">
        <v>-58.9</v>
      </c>
      <c r="F46" s="12">
        <f t="shared" si="3"/>
        <v>308.34267348224978</v>
      </c>
      <c r="G46" s="2">
        <v>1750.8157065457872</v>
      </c>
      <c r="H46" s="1">
        <v>4.295271298769876E-2</v>
      </c>
      <c r="I46" s="4">
        <v>-47.528925084881806</v>
      </c>
      <c r="J46" s="4">
        <v>6.3303501747119836E-2</v>
      </c>
      <c r="K46" s="5">
        <v>-87.798999999999992</v>
      </c>
    </row>
    <row r="47" spans="1:15">
      <c r="A47" s="7" t="s">
        <v>19</v>
      </c>
      <c r="B47" s="7">
        <v>4</v>
      </c>
      <c r="C47" s="5">
        <v>10.6</v>
      </c>
      <c r="D47" s="7">
        <v>221</v>
      </c>
      <c r="E47" s="7">
        <v>-67.900000000000006</v>
      </c>
      <c r="F47" s="12">
        <f t="shared" si="3"/>
        <v>316.07269212024465</v>
      </c>
      <c r="G47" s="2">
        <v>1731.6552270977722</v>
      </c>
      <c r="H47" s="1">
        <v>0.4631252291438841</v>
      </c>
      <c r="I47" s="4">
        <v>-47.539258418215141</v>
      </c>
      <c r="J47" s="4">
        <v>4.7148700940883484E-2</v>
      </c>
      <c r="K47" s="5">
        <v>-86.438000000000002</v>
      </c>
    </row>
    <row r="48" spans="1:15">
      <c r="A48" s="7" t="s">
        <v>19</v>
      </c>
      <c r="B48" s="6">
        <v>5</v>
      </c>
      <c r="C48" s="15">
        <v>12</v>
      </c>
      <c r="D48" s="6">
        <v>177</v>
      </c>
      <c r="E48" s="6">
        <v>-70.8</v>
      </c>
      <c r="F48" s="13">
        <f t="shared" si="3"/>
        <v>332.03422720533808</v>
      </c>
      <c r="G48" s="16">
        <v>1655.3182136598525</v>
      </c>
      <c r="H48" s="21">
        <v>1.2434083181416327</v>
      </c>
      <c r="I48" s="17">
        <v>-47.261258418215135</v>
      </c>
      <c r="J48" s="17">
        <v>0.12586500705120776</v>
      </c>
      <c r="K48" s="15">
        <v>-82.368500000000012</v>
      </c>
    </row>
    <row r="49" spans="1:11">
      <c r="A49" s="7" t="s">
        <v>19</v>
      </c>
      <c r="B49" s="7">
        <v>6</v>
      </c>
      <c r="C49" s="5">
        <v>13.2</v>
      </c>
      <c r="D49" s="7">
        <v>145</v>
      </c>
      <c r="E49" s="7">
        <v>-73.099999999999994</v>
      </c>
      <c r="F49" s="12">
        <f t="shared" si="3"/>
        <v>347.5260043127999</v>
      </c>
      <c r="G49" s="2">
        <v>1572.7894374850048</v>
      </c>
      <c r="H49" s="1">
        <v>1.4756507374567036</v>
      </c>
      <c r="I49" s="4">
        <v>-46.854925084881806</v>
      </c>
      <c r="J49" s="4">
        <v>5.896043871754237E-2</v>
      </c>
      <c r="K49" s="5">
        <v>-75.475999999999999</v>
      </c>
    </row>
    <row r="50" spans="1:11">
      <c r="A50" s="7" t="s">
        <v>19</v>
      </c>
      <c r="B50" s="7">
        <v>15</v>
      </c>
      <c r="C50" s="5">
        <v>16.5</v>
      </c>
      <c r="D50" s="7">
        <v>87.2</v>
      </c>
      <c r="E50" s="7">
        <v>-75</v>
      </c>
      <c r="F50" s="12">
        <f t="shared" si="3"/>
        <v>398.11300246781411</v>
      </c>
      <c r="G50" s="2">
        <v>1206.2321244519767</v>
      </c>
      <c r="H50" s="1">
        <v>0.35302258565275224</v>
      </c>
      <c r="I50" s="4">
        <v>-43.467591751548476</v>
      </c>
      <c r="J50" s="4">
        <v>8.5001960766740603E-2</v>
      </c>
      <c r="K50" s="5">
        <v>-48.233750000000001</v>
      </c>
    </row>
    <row r="51" spans="1:11">
      <c r="A51" s="7" t="s">
        <v>19</v>
      </c>
      <c r="B51" s="7">
        <v>14</v>
      </c>
      <c r="C51" s="5">
        <v>18</v>
      </c>
      <c r="D51" s="7">
        <v>68.400000000000006</v>
      </c>
      <c r="E51" s="7">
        <v>-77.3</v>
      </c>
      <c r="F51" s="12">
        <f t="shared" si="3"/>
        <v>421.79121568986136</v>
      </c>
      <c r="G51" s="2">
        <v>1086.2054845384787</v>
      </c>
      <c r="H51" s="2">
        <v>3.5756185774259848</v>
      </c>
      <c r="I51" s="4">
        <v>-42.501091751548472</v>
      </c>
      <c r="J51" s="4">
        <v>0.30106283951061868</v>
      </c>
      <c r="K51" s="5">
        <v>-36.356999999999992</v>
      </c>
    </row>
    <row r="52" spans="1:11">
      <c r="A52" s="7" t="s">
        <v>19</v>
      </c>
      <c r="B52" s="7">
        <v>12</v>
      </c>
      <c r="C52" s="5">
        <v>21.2</v>
      </c>
      <c r="D52" s="7">
        <v>40.9</v>
      </c>
      <c r="E52" s="7">
        <v>-77.8</v>
      </c>
      <c r="F52" s="12">
        <f t="shared" si="3"/>
        <v>487.37197143935703</v>
      </c>
      <c r="G52" s="2">
        <v>685.83007246619445</v>
      </c>
      <c r="H52" s="1">
        <v>0.62510669213037318</v>
      </c>
      <c r="I52" s="4">
        <v>-34.539258418215141</v>
      </c>
      <c r="J52" s="4">
        <v>0.36519720699966629</v>
      </c>
      <c r="K52" s="5">
        <v>24.496999999999986</v>
      </c>
    </row>
    <row r="53" spans="1:11">
      <c r="A53" s="7" t="s">
        <v>19</v>
      </c>
      <c r="B53" s="7">
        <v>11</v>
      </c>
      <c r="C53" s="5">
        <v>23.2</v>
      </c>
      <c r="D53" s="7">
        <v>29</v>
      </c>
      <c r="E53" s="7">
        <v>-75.5</v>
      </c>
      <c r="F53" s="12">
        <f t="shared" si="3"/>
        <v>544.06525415632063</v>
      </c>
      <c r="G53" s="2">
        <v>409.8542738382323</v>
      </c>
      <c r="H53" s="2">
        <v>2.6996536112352203</v>
      </c>
      <c r="I53" s="4">
        <v>-25.175091751548475</v>
      </c>
      <c r="J53" s="4">
        <v>0.18345253700376177</v>
      </c>
      <c r="K53" s="5">
        <v>94.730999999999995</v>
      </c>
    </row>
    <row r="54" spans="1:11">
      <c r="A54" s="7" t="s">
        <v>19</v>
      </c>
      <c r="B54" s="7">
        <v>10</v>
      </c>
      <c r="C54" s="5">
        <v>25.5</v>
      </c>
      <c r="D54" s="7">
        <v>20</v>
      </c>
      <c r="E54" s="7">
        <v>-66.7</v>
      </c>
      <c r="F54" s="12">
        <f t="shared" si="3"/>
        <v>632.00470066770208</v>
      </c>
      <c r="G54" s="2">
        <v>334.73302960939844</v>
      </c>
      <c r="H54" s="1">
        <v>2.4778521996965708</v>
      </c>
      <c r="I54" s="4">
        <v>-22.887508418215141</v>
      </c>
      <c r="J54" s="4">
        <v>0.25660913857720075</v>
      </c>
      <c r="K54" s="5">
        <v>118.39449999999999</v>
      </c>
    </row>
    <row r="55" spans="1:11">
      <c r="A55" s="7" t="s">
        <v>19</v>
      </c>
      <c r="B55" s="7">
        <v>9</v>
      </c>
      <c r="C55" s="5">
        <v>27.3</v>
      </c>
      <c r="D55" s="7">
        <v>14.7</v>
      </c>
      <c r="E55" s="7">
        <v>-66.599999999999994</v>
      </c>
      <c r="F55" s="12">
        <f t="shared" si="3"/>
        <v>690.51392584053303</v>
      </c>
      <c r="G55" s="2">
        <v>292.9150265486806</v>
      </c>
      <c r="H55" s="2">
        <v>3.68774312496069</v>
      </c>
      <c r="I55" s="4">
        <v>-20.861258418215133</v>
      </c>
      <c r="J55" s="4">
        <v>0.24405941899328204</v>
      </c>
      <c r="K55" s="5">
        <v>127.709</v>
      </c>
    </row>
    <row r="56" spans="1:11">
      <c r="A56" s="7" t="s">
        <v>19</v>
      </c>
      <c r="B56" s="7">
        <v>8</v>
      </c>
      <c r="C56" s="5">
        <v>28.3</v>
      </c>
      <c r="D56" s="7">
        <v>12.5</v>
      </c>
      <c r="E56" s="7">
        <v>-60.3</v>
      </c>
      <c r="F56" s="12">
        <f t="shared" si="3"/>
        <v>745.34508299776121</v>
      </c>
      <c r="G56" s="2">
        <v>264.73860074155397</v>
      </c>
      <c r="H56" s="2">
        <v>5.0936673461534667</v>
      </c>
      <c r="I56" s="4">
        <v>-18.435925084881806</v>
      </c>
      <c r="J56" s="4">
        <v>4.684371176703736E-2</v>
      </c>
      <c r="K56" s="5">
        <v>134.15449999999998</v>
      </c>
    </row>
    <row r="57" spans="1:11">
      <c r="C57" s="5"/>
      <c r="D57" s="2"/>
      <c r="E57" s="2"/>
      <c r="F57" s="12"/>
      <c r="G57" s="2"/>
      <c r="H57" s="2"/>
      <c r="I57" s="14"/>
      <c r="J57" s="14"/>
      <c r="K57" s="1"/>
    </row>
    <row r="58" spans="1:11">
      <c r="A58" s="7" t="s">
        <v>20</v>
      </c>
      <c r="B58" s="7">
        <v>1</v>
      </c>
      <c r="C58" s="5">
        <v>7.3</v>
      </c>
      <c r="D58" s="7">
        <v>372</v>
      </c>
      <c r="E58" s="7">
        <v>-52.8</v>
      </c>
      <c r="F58" s="12">
        <f t="shared" si="3"/>
        <v>292.37334336421111</v>
      </c>
      <c r="G58" s="2">
        <v>1773.5199812571348</v>
      </c>
      <c r="H58" s="1">
        <v>0.76801549726326357</v>
      </c>
      <c r="I58" s="4">
        <v>-47.733258418215136</v>
      </c>
      <c r="J58" s="4">
        <v>5.1681718248339663E-2</v>
      </c>
      <c r="K58" s="5">
        <v>-89.786999999999992</v>
      </c>
    </row>
    <row r="59" spans="1:11">
      <c r="A59" s="7" t="s">
        <v>20</v>
      </c>
      <c r="B59" s="7">
        <v>2</v>
      </c>
      <c r="C59" s="5">
        <v>8.6</v>
      </c>
      <c r="D59" s="7">
        <v>302</v>
      </c>
      <c r="E59" s="7">
        <v>-54.4</v>
      </c>
      <c r="F59" s="12">
        <f t="shared" si="3"/>
        <v>308.08182339251056</v>
      </c>
      <c r="G59" s="2">
        <v>1749.4744512562443</v>
      </c>
      <c r="H59" s="2">
        <v>1.9008057261063414</v>
      </c>
      <c r="I59" s="4">
        <v>-47.680591751548469</v>
      </c>
      <c r="J59" s="4">
        <v>0.11565609941923331</v>
      </c>
      <c r="K59" s="5">
        <v>-87.361000000000004</v>
      </c>
    </row>
    <row r="60" spans="1:11">
      <c r="A60" s="7" t="s">
        <v>20</v>
      </c>
      <c r="B60" s="7">
        <v>3</v>
      </c>
      <c r="C60" s="5">
        <v>10.199999999999999</v>
      </c>
      <c r="D60" s="7">
        <v>237</v>
      </c>
      <c r="E60" s="7">
        <v>-57.5</v>
      </c>
      <c r="F60" s="12">
        <f t="shared" si="3"/>
        <v>325.51532192861845</v>
      </c>
      <c r="G60" s="2">
        <v>1739.4807497585991</v>
      </c>
      <c r="H60" s="1">
        <v>1.2491762265153739</v>
      </c>
      <c r="I60" s="4">
        <v>-47.847258418215141</v>
      </c>
      <c r="J60" s="4">
        <v>0.11230316113088748</v>
      </c>
      <c r="K60" s="5">
        <v>-86.674250000000001</v>
      </c>
    </row>
    <row r="61" spans="1:11">
      <c r="A61" s="7" t="s">
        <v>20</v>
      </c>
      <c r="B61" s="7">
        <v>5</v>
      </c>
      <c r="C61" s="5">
        <v>13.2</v>
      </c>
      <c r="D61" s="7">
        <v>146</v>
      </c>
      <c r="E61" s="7">
        <v>-64.099999999999994</v>
      </c>
      <c r="F61" s="12">
        <f t="shared" si="3"/>
        <v>362.44762234884473</v>
      </c>
      <c r="G61" s="2">
        <v>1468.0871001978794</v>
      </c>
      <c r="H61" s="1">
        <v>0.88700458915650415</v>
      </c>
      <c r="I61" s="4">
        <v>-46.015425084881812</v>
      </c>
      <c r="J61" s="4">
        <v>9.3802096631943055E-2</v>
      </c>
      <c r="K61" s="5">
        <v>-70.907499999999999</v>
      </c>
    </row>
    <row r="62" spans="1:11">
      <c r="A62" s="7" t="s">
        <v>20</v>
      </c>
      <c r="B62" s="7">
        <v>6</v>
      </c>
      <c r="C62" s="5">
        <v>15.2</v>
      </c>
      <c r="D62" s="7">
        <v>107</v>
      </c>
      <c r="E62" s="7">
        <v>-67.7</v>
      </c>
      <c r="F62" s="12">
        <f t="shared" si="3"/>
        <v>389.31611885085675</v>
      </c>
      <c r="G62" s="2">
        <v>1409.2026310579495</v>
      </c>
      <c r="H62" s="2">
        <v>3.0118400467127913</v>
      </c>
      <c r="I62" s="4">
        <v>-45.538758418215139</v>
      </c>
      <c r="J62" s="4">
        <v>0.12386686401266896</v>
      </c>
      <c r="K62" s="5">
        <v>-63.393500000000003</v>
      </c>
    </row>
    <row r="63" spans="1:11">
      <c r="A63" s="7" t="s">
        <v>20</v>
      </c>
      <c r="B63" s="7">
        <v>8</v>
      </c>
      <c r="C63" s="5">
        <v>18.7</v>
      </c>
      <c r="D63" s="7">
        <v>61.4</v>
      </c>
      <c r="E63" s="7">
        <v>-71.3</v>
      </c>
      <c r="F63" s="12">
        <f t="shared" si="3"/>
        <v>448.34527748079159</v>
      </c>
      <c r="G63" s="2">
        <v>991.94992478696349</v>
      </c>
      <c r="H63" s="1">
        <v>1.665337021290668</v>
      </c>
      <c r="I63" s="4">
        <v>-40.316425084881807</v>
      </c>
      <c r="J63" s="4">
        <v>0.18620105620485072</v>
      </c>
      <c r="K63" s="5">
        <v>-25.489000000000004</v>
      </c>
    </row>
    <row r="64" spans="1:11">
      <c r="A64" s="7" t="s">
        <v>20</v>
      </c>
      <c r="B64" s="7">
        <v>15</v>
      </c>
      <c r="C64" s="5">
        <v>20.100000000000001</v>
      </c>
      <c r="D64" s="7">
        <v>48.5</v>
      </c>
      <c r="E64" s="7">
        <v>-70.400000000000006</v>
      </c>
      <c r="F64" s="12">
        <f t="shared" si="3"/>
        <v>481.76886053391729</v>
      </c>
      <c r="G64" s="2">
        <v>856.19836831003101</v>
      </c>
      <c r="H64" s="1">
        <v>6.7168396864929036E-2</v>
      </c>
      <c r="I64" s="4">
        <v>-38.298091751548483</v>
      </c>
      <c r="J64" s="4">
        <v>0.10245405474624071</v>
      </c>
      <c r="K64" s="5">
        <v>-7.9969999999999857</v>
      </c>
    </row>
    <row r="65" spans="1:15">
      <c r="A65" s="7" t="s">
        <v>20</v>
      </c>
      <c r="B65" s="7">
        <v>13</v>
      </c>
      <c r="C65" s="5">
        <v>22.9</v>
      </c>
      <c r="D65" s="7">
        <v>30.4</v>
      </c>
      <c r="E65" s="7">
        <v>-67.400000000000006</v>
      </c>
      <c r="F65" s="12">
        <f t="shared" si="3"/>
        <v>558.7763274744201</v>
      </c>
      <c r="G65" s="2">
        <v>496.46991487188825</v>
      </c>
      <c r="H65" s="1">
        <v>0.2598892131138939</v>
      </c>
      <c r="I65" s="4">
        <v>-30.139091751548477</v>
      </c>
      <c r="J65" s="4">
        <v>0.24641597621274461</v>
      </c>
      <c r="K65" s="5">
        <v>57.964500000000015</v>
      </c>
    </row>
    <row r="66" spans="1:15">
      <c r="A66" s="7" t="s">
        <v>20</v>
      </c>
      <c r="B66" s="7">
        <v>11</v>
      </c>
      <c r="C66" s="5">
        <v>26.7</v>
      </c>
      <c r="D66" s="7">
        <v>16.2</v>
      </c>
      <c r="E66" s="7">
        <v>-63</v>
      </c>
      <c r="F66" s="12">
        <f t="shared" si="3"/>
        <v>683.29477562646491</v>
      </c>
      <c r="G66" s="2">
        <v>289.75938241015638</v>
      </c>
      <c r="H66" s="1">
        <v>1.1524643335699238</v>
      </c>
      <c r="I66" s="4">
        <v>-21.547925084881811</v>
      </c>
      <c r="J66" s="4">
        <v>0.63755339645659126</v>
      </c>
      <c r="K66" s="5">
        <v>114.14033333333333</v>
      </c>
    </row>
    <row r="67" spans="1:15">
      <c r="A67" s="7" t="s">
        <v>20</v>
      </c>
      <c r="B67" s="7">
        <v>10</v>
      </c>
      <c r="C67" s="5">
        <v>28.6</v>
      </c>
      <c r="D67" s="7">
        <v>11.8</v>
      </c>
      <c r="E67" s="7">
        <v>-61.3</v>
      </c>
      <c r="F67" s="12">
        <f t="shared" si="3"/>
        <v>754.17166979069282</v>
      </c>
      <c r="G67" s="2">
        <v>271.66376083325878</v>
      </c>
      <c r="H67" s="2">
        <v>3.8719483548125879</v>
      </c>
      <c r="I67" s="4">
        <v>-19.464591751548472</v>
      </c>
      <c r="J67" s="4">
        <v>0.13113479070711892</v>
      </c>
      <c r="K67" s="5">
        <v>130.6575</v>
      </c>
    </row>
    <row r="68" spans="1:15">
      <c r="C68" s="5"/>
      <c r="D68" s="2"/>
      <c r="E68" s="2"/>
      <c r="F68" s="12"/>
      <c r="G68" s="2"/>
      <c r="H68" s="2"/>
    </row>
    <row r="69" spans="1:15">
      <c r="A69" s="7" t="s">
        <v>21</v>
      </c>
      <c r="B69" s="7">
        <v>1</v>
      </c>
      <c r="C69" s="5">
        <v>7</v>
      </c>
      <c r="D69" s="7">
        <v>382</v>
      </c>
      <c r="E69" s="7">
        <v>-46.6</v>
      </c>
      <c r="F69" s="12">
        <f t="shared" si="3"/>
        <v>298.3279506233136</v>
      </c>
      <c r="G69" s="2">
        <v>1730.9575457048459</v>
      </c>
      <c r="H69" s="1">
        <v>0.55564368267937425</v>
      </c>
      <c r="I69" s="4">
        <v>-47.476925084881806</v>
      </c>
      <c r="J69" s="4">
        <v>0.1873294780154024</v>
      </c>
      <c r="K69" s="5">
        <v>-86.331999999999994</v>
      </c>
    </row>
    <row r="70" spans="1:15">
      <c r="A70" s="7" t="s">
        <v>21</v>
      </c>
      <c r="B70" s="7">
        <v>2</v>
      </c>
      <c r="C70" s="5">
        <v>8.6</v>
      </c>
      <c r="D70" s="7">
        <v>304</v>
      </c>
      <c r="E70" s="7">
        <v>-49.6</v>
      </c>
      <c r="F70" s="12">
        <f t="shared" si="3"/>
        <v>314.24822210308054</v>
      </c>
      <c r="G70" s="2">
        <v>1670.7227639562352</v>
      </c>
      <c r="H70" s="2">
        <v>4.9313693880346818</v>
      </c>
      <c r="I70" s="4">
        <v>-47.396758418215143</v>
      </c>
      <c r="J70" s="4">
        <v>0.11384419177103482</v>
      </c>
      <c r="K70" s="5">
        <v>-82.73</v>
      </c>
    </row>
    <row r="71" spans="1:15">
      <c r="A71" s="7" t="s">
        <v>21</v>
      </c>
      <c r="B71" s="7">
        <v>3</v>
      </c>
      <c r="C71" s="5">
        <v>10</v>
      </c>
      <c r="D71" s="7">
        <v>243</v>
      </c>
      <c r="E71" s="7">
        <v>-47.3</v>
      </c>
      <c r="F71" s="12">
        <f t="shared" si="3"/>
        <v>338.48287461530987</v>
      </c>
      <c r="G71" s="2">
        <v>1609.1364798323757</v>
      </c>
      <c r="H71" s="1">
        <v>6.859156469397476E-2</v>
      </c>
      <c r="I71" s="4">
        <v>-47.065425084881809</v>
      </c>
      <c r="J71" s="4">
        <v>0.17580054986613647</v>
      </c>
      <c r="K71" s="5">
        <v>-76.915500000000009</v>
      </c>
    </row>
    <row r="72" spans="1:15">
      <c r="A72" s="7" t="s">
        <v>21</v>
      </c>
      <c r="B72" s="7">
        <v>4</v>
      </c>
      <c r="C72" s="5">
        <v>11.5</v>
      </c>
      <c r="D72" s="7">
        <v>191</v>
      </c>
      <c r="E72" s="7">
        <v>-49.5</v>
      </c>
      <c r="F72" s="12">
        <f t="shared" si="3"/>
        <v>359.08177183361488</v>
      </c>
      <c r="G72" s="2">
        <v>1557.8388456141861</v>
      </c>
      <c r="H72" s="1">
        <v>1.1330173241872217</v>
      </c>
      <c r="I72" s="4">
        <v>-46.698758418215142</v>
      </c>
      <c r="J72" s="4">
        <v>0.16790324594580835</v>
      </c>
      <c r="K72" s="5">
        <v>-75.145749999999992</v>
      </c>
    </row>
    <row r="73" spans="1:15">
      <c r="A73" s="7" t="s">
        <v>21</v>
      </c>
      <c r="B73" s="7">
        <v>6</v>
      </c>
      <c r="C73" s="5">
        <v>15.1</v>
      </c>
      <c r="D73" s="7">
        <v>109</v>
      </c>
      <c r="E73" s="7">
        <v>-59.2</v>
      </c>
      <c r="F73" s="12">
        <f t="shared" si="3"/>
        <v>403.28151172203212</v>
      </c>
      <c r="G73" s="2">
        <v>1502.289972909341</v>
      </c>
      <c r="H73" s="1">
        <v>1.5553507727180431</v>
      </c>
      <c r="I73" s="4">
        <v>-45.995758418215139</v>
      </c>
      <c r="J73" s="4">
        <v>8.3147459371181842E-2</v>
      </c>
      <c r="K73" s="5">
        <v>-70.623499999999993</v>
      </c>
    </row>
    <row r="74" spans="1:15">
      <c r="A74" s="7" t="s">
        <v>21</v>
      </c>
      <c r="B74" s="7">
        <v>7</v>
      </c>
      <c r="C74" s="5">
        <v>17.2</v>
      </c>
      <c r="D74" s="7">
        <v>77.599999999999994</v>
      </c>
      <c r="E74" s="7">
        <v>-65.3</v>
      </c>
      <c r="F74" s="12">
        <f t="shared" si="3"/>
        <v>431.76712971219825</v>
      </c>
      <c r="G74" s="2">
        <v>1438.5133983463481</v>
      </c>
      <c r="H74" s="2">
        <v>3.8096774987792514</v>
      </c>
      <c r="I74" s="4">
        <v>-45.87859175154847</v>
      </c>
      <c r="J74" s="4">
        <v>6.0135957079490723E-2</v>
      </c>
      <c r="K74" s="5">
        <v>-67.932500000000005</v>
      </c>
    </row>
    <row r="75" spans="1:15">
      <c r="A75" s="7" t="s">
        <v>21</v>
      </c>
      <c r="B75" s="7">
        <v>15</v>
      </c>
      <c r="C75" s="5">
        <v>20</v>
      </c>
      <c r="D75" s="7">
        <v>49.6</v>
      </c>
      <c r="E75" s="7">
        <v>-68</v>
      </c>
      <c r="F75" s="12">
        <f t="shared" si="3"/>
        <v>484.35497156714757</v>
      </c>
      <c r="G75" s="2">
        <v>765.80895980097262</v>
      </c>
      <c r="H75" s="2">
        <v>2.6788447163951901</v>
      </c>
      <c r="I75" s="4">
        <v>-37.406425084881811</v>
      </c>
      <c r="J75" s="4">
        <v>0.19710107390310969</v>
      </c>
      <c r="K75" s="5">
        <v>-3.0039999999999907</v>
      </c>
    </row>
    <row r="76" spans="1:15">
      <c r="A76" s="7" t="s">
        <v>21</v>
      </c>
      <c r="B76" s="7">
        <v>14</v>
      </c>
      <c r="C76" s="5">
        <v>21.5</v>
      </c>
      <c r="D76" s="7">
        <v>38.5</v>
      </c>
      <c r="E76" s="7">
        <v>-66.7</v>
      </c>
      <c r="F76" s="12">
        <f t="shared" si="3"/>
        <v>524.05047452476208</v>
      </c>
      <c r="G76" s="2">
        <v>521.47759802321798</v>
      </c>
      <c r="H76" s="2">
        <v>15.750393457868819</v>
      </c>
      <c r="I76" s="4">
        <v>-31.888258418215138</v>
      </c>
      <c r="J76" s="4">
        <v>0.2981358750631391</v>
      </c>
    </row>
    <row r="77" spans="1:15">
      <c r="A77" s="7" t="s">
        <v>21</v>
      </c>
      <c r="B77" s="7">
        <v>12</v>
      </c>
      <c r="C77" s="5">
        <v>25</v>
      </c>
      <c r="D77" s="7">
        <v>21.5</v>
      </c>
      <c r="E77" s="7">
        <v>-60.2</v>
      </c>
      <c r="F77" s="12">
        <f t="shared" si="3"/>
        <v>638.55784512511036</v>
      </c>
      <c r="G77" s="2">
        <v>425.284095871803</v>
      </c>
      <c r="H77" s="1">
        <v>0.18396308293785069</v>
      </c>
      <c r="I77" s="4">
        <v>-29.460091751548479</v>
      </c>
      <c r="J77" s="4">
        <v>0.16849579619092886</v>
      </c>
      <c r="K77" s="5">
        <v>66.471499999999992</v>
      </c>
    </row>
    <row r="78" spans="1:15">
      <c r="A78" s="7" t="s">
        <v>21</v>
      </c>
      <c r="B78" s="7">
        <v>11</v>
      </c>
      <c r="C78" s="5">
        <v>27</v>
      </c>
      <c r="D78" s="7">
        <v>15.6</v>
      </c>
      <c r="E78" s="7">
        <v>-57.3</v>
      </c>
      <c r="F78" s="12">
        <f t="shared" si="3"/>
        <v>709.44448643141584</v>
      </c>
      <c r="G78" s="2">
        <v>397.4188350525219</v>
      </c>
      <c r="H78" s="1">
        <v>6.8914616466742018E-2</v>
      </c>
      <c r="I78" s="4">
        <v>-26.663758418215142</v>
      </c>
      <c r="J78" s="4">
        <v>0.67374438773135514</v>
      </c>
      <c r="K78" s="5">
        <v>87.0745</v>
      </c>
    </row>
    <row r="79" spans="1:15">
      <c r="C79" s="5"/>
      <c r="G79" s="2"/>
      <c r="H79" s="2"/>
    </row>
    <row r="80" spans="1:15">
      <c r="A80" s="7" t="s">
        <v>22</v>
      </c>
      <c r="B80" s="7">
        <v>1</v>
      </c>
      <c r="C80" s="5">
        <v>10.199999999999999</v>
      </c>
      <c r="D80" s="1">
        <f>N$80*EXP(N$81*C80)</f>
        <v>236.37825229238254</v>
      </c>
      <c r="E80" s="1"/>
      <c r="F80" s="1"/>
      <c r="G80" s="2">
        <v>1744.9161819310707</v>
      </c>
      <c r="H80" s="1">
        <v>0.80810188126179128</v>
      </c>
      <c r="I80" s="4">
        <v>-47.579091751548475</v>
      </c>
      <c r="J80" s="4">
        <v>0.23832505813023017</v>
      </c>
      <c r="K80" s="5">
        <v>-83.629500000000007</v>
      </c>
      <c r="N80" s="2">
        <v>1151.0999999999999</v>
      </c>
      <c r="O80" s="8" t="s">
        <v>15</v>
      </c>
    </row>
    <row r="81" spans="1:15">
      <c r="A81" s="7" t="s">
        <v>22</v>
      </c>
      <c r="B81" s="7">
        <v>2</v>
      </c>
      <c r="C81" s="5">
        <v>11.9</v>
      </c>
      <c r="D81" s="1">
        <f t="shared" ref="D81:D94" si="4">N$80*EXP(N$81*C81)</f>
        <v>181.56129059348135</v>
      </c>
      <c r="E81" s="1"/>
      <c r="F81" s="1"/>
      <c r="G81" s="2">
        <v>1642.3038462487134</v>
      </c>
      <c r="H81" s="2">
        <v>3.8956071361573095</v>
      </c>
      <c r="I81" s="4">
        <v>-47.099425084881801</v>
      </c>
      <c r="J81" s="4">
        <v>0.20407310781086735</v>
      </c>
      <c r="K81" s="5">
        <v>-77.524000000000001</v>
      </c>
      <c r="N81" s="10">
        <v>-0.1552</v>
      </c>
    </row>
    <row r="82" spans="1:15">
      <c r="A82" s="7" t="s">
        <v>22</v>
      </c>
      <c r="B82" s="7">
        <v>3</v>
      </c>
      <c r="C82" s="5">
        <v>13.9</v>
      </c>
      <c r="D82" s="1">
        <f t="shared" si="4"/>
        <v>133.11232037538676</v>
      </c>
      <c r="E82" s="1"/>
      <c r="F82" s="1"/>
      <c r="G82" s="2">
        <v>1645.1016812965927</v>
      </c>
      <c r="H82" s="1">
        <v>1.1276103490995411</v>
      </c>
      <c r="I82" s="4">
        <v>-47.099091751548471</v>
      </c>
      <c r="J82" s="4">
        <v>0.16518121361989707</v>
      </c>
      <c r="K82" s="5">
        <v>-74.244500000000002</v>
      </c>
    </row>
    <row r="83" spans="1:15">
      <c r="A83" s="7" t="s">
        <v>22</v>
      </c>
      <c r="B83" s="7">
        <v>4</v>
      </c>
      <c r="C83" s="5">
        <v>16.100000000000001</v>
      </c>
      <c r="D83" s="1">
        <f t="shared" si="4"/>
        <v>94.609064047262763</v>
      </c>
      <c r="E83" s="1"/>
      <c r="F83" s="1"/>
      <c r="G83" s="2">
        <v>1572.2657847614937</v>
      </c>
      <c r="H83" s="2">
        <v>5.1464226712057553</v>
      </c>
      <c r="I83" s="4">
        <v>-46.601758418215134</v>
      </c>
      <c r="J83" s="4">
        <v>0.1614109661666524</v>
      </c>
      <c r="K83" s="5">
        <v>-72.450500000000005</v>
      </c>
    </row>
    <row r="84" spans="1:15">
      <c r="A84" s="7" t="s">
        <v>22</v>
      </c>
      <c r="B84" s="6">
        <v>5</v>
      </c>
      <c r="C84" s="5">
        <v>18</v>
      </c>
      <c r="D84" s="1">
        <f t="shared" si="4"/>
        <v>70.447889883353952</v>
      </c>
      <c r="E84" s="1"/>
      <c r="F84" s="1"/>
      <c r="G84" s="2">
        <v>1477.4767189856134</v>
      </c>
      <c r="H84" s="2">
        <v>5.8181499059198813</v>
      </c>
      <c r="I84" s="4">
        <v>-45.742758418215139</v>
      </c>
      <c r="J84" s="4">
        <v>0.16710026930075908</v>
      </c>
      <c r="K84" s="5">
        <v>-68.073999999999984</v>
      </c>
    </row>
    <row r="85" spans="1:15">
      <c r="A85" s="7" t="s">
        <v>22</v>
      </c>
      <c r="B85" s="7">
        <v>6</v>
      </c>
      <c r="C85" s="5">
        <v>19.600000000000001</v>
      </c>
      <c r="D85" s="1">
        <f t="shared" si="4"/>
        <v>54.957122260203199</v>
      </c>
      <c r="E85" s="1"/>
      <c r="F85" s="1"/>
      <c r="G85" s="2">
        <v>1267.8108347287939</v>
      </c>
      <c r="H85" s="1">
        <v>0.16041646651888186</v>
      </c>
      <c r="I85" s="4">
        <v>-43.762258418215147</v>
      </c>
      <c r="J85" s="4">
        <v>0.14267095008865405</v>
      </c>
      <c r="K85" s="5">
        <v>-50.075000000000003</v>
      </c>
    </row>
    <row r="86" spans="1:15">
      <c r="A86" s="7" t="s">
        <v>22</v>
      </c>
      <c r="B86" s="7">
        <v>15</v>
      </c>
      <c r="C86" s="5">
        <v>21</v>
      </c>
      <c r="D86" s="1">
        <f t="shared" si="4"/>
        <v>44.224250210185311</v>
      </c>
      <c r="E86" s="1"/>
      <c r="F86" s="1"/>
      <c r="G86" s="2">
        <v>1128.3632612002814</v>
      </c>
      <c r="H86" s="1">
        <v>0.63153777377465303</v>
      </c>
      <c r="I86" s="4">
        <v>-42.561591751548477</v>
      </c>
      <c r="J86" s="4">
        <v>0.24939192716418962</v>
      </c>
      <c r="K86" s="5">
        <v>-37.248999999999995</v>
      </c>
    </row>
    <row r="87" spans="1:15">
      <c r="A87" s="7" t="s">
        <v>22</v>
      </c>
      <c r="B87" s="7">
        <v>14</v>
      </c>
      <c r="C87" s="5">
        <v>22.2</v>
      </c>
      <c r="D87" s="1">
        <f t="shared" si="4"/>
        <v>36.709415890261624</v>
      </c>
      <c r="E87" s="1"/>
      <c r="F87" s="1"/>
      <c r="G87" s="2">
        <v>1155.3318436809154</v>
      </c>
      <c r="H87" s="2">
        <v>3.3851802593369484</v>
      </c>
      <c r="I87" s="4">
        <v>-42.543091751548474</v>
      </c>
      <c r="J87" s="4">
        <v>0.18603987028237243</v>
      </c>
      <c r="K87" s="5">
        <v>-38.592666666666673</v>
      </c>
    </row>
    <row r="88" spans="1:15">
      <c r="A88" s="7" t="s">
        <v>22</v>
      </c>
      <c r="B88" s="7">
        <v>13</v>
      </c>
      <c r="C88" s="5">
        <v>23.8</v>
      </c>
      <c r="D88" s="1">
        <f t="shared" si="4"/>
        <v>28.637392269977038</v>
      </c>
      <c r="E88" s="1"/>
      <c r="F88" s="1"/>
      <c r="G88" s="2">
        <v>1076.3787022218442</v>
      </c>
      <c r="H88" s="1">
        <v>0.3088127108618437</v>
      </c>
      <c r="I88" s="4">
        <v>-41.618091751548477</v>
      </c>
      <c r="J88" s="4">
        <v>9.6072021595222448E-2</v>
      </c>
      <c r="K88" s="5">
        <v>-29.03</v>
      </c>
    </row>
    <row r="89" spans="1:15">
      <c r="A89" s="7" t="s">
        <v>22</v>
      </c>
      <c r="B89" s="7">
        <v>12</v>
      </c>
      <c r="C89" s="5">
        <v>25.2</v>
      </c>
      <c r="D89" s="1">
        <f t="shared" si="4"/>
        <v>23.04464187768788</v>
      </c>
      <c r="E89" s="1"/>
      <c r="F89" s="1"/>
      <c r="G89" s="2">
        <v>950.26144835019818</v>
      </c>
      <c r="H89" s="1">
        <v>1.7066790643953027</v>
      </c>
      <c r="I89" s="4">
        <v>-39.484591751548471</v>
      </c>
      <c r="J89" s="4">
        <v>9.4563911368871545E-2</v>
      </c>
      <c r="K89" s="5">
        <v>-14.48599999999999</v>
      </c>
    </row>
    <row r="90" spans="1:15">
      <c r="A90" s="7" t="s">
        <v>22</v>
      </c>
      <c r="B90" s="7">
        <v>11</v>
      </c>
      <c r="C90" s="5">
        <v>26.9</v>
      </c>
      <c r="D90" s="1">
        <f t="shared" si="4"/>
        <v>17.700507047502317</v>
      </c>
      <c r="E90" s="1"/>
      <c r="F90" s="1"/>
      <c r="G90" s="2">
        <v>910.2154479989772</v>
      </c>
      <c r="H90" s="2">
        <v>2.8699329617411422</v>
      </c>
      <c r="I90" s="4">
        <v>-38.656758418215141</v>
      </c>
      <c r="J90" s="4">
        <v>0.12800976525409294</v>
      </c>
      <c r="K90" s="5">
        <v>0.90050000000000097</v>
      </c>
    </row>
    <row r="91" spans="1:15">
      <c r="A91" s="7" t="s">
        <v>22</v>
      </c>
      <c r="B91" s="7">
        <v>10</v>
      </c>
      <c r="C91" s="5">
        <v>28.5</v>
      </c>
      <c r="D91" s="1">
        <f t="shared" si="4"/>
        <v>13.808347297383383</v>
      </c>
      <c r="E91" s="1"/>
      <c r="F91" s="1"/>
      <c r="G91" s="2">
        <v>903.39927776298566</v>
      </c>
      <c r="H91" s="2">
        <v>4.9951372541716523</v>
      </c>
      <c r="I91" s="4">
        <v>-38.734425084881799</v>
      </c>
      <c r="J91" s="4">
        <v>0.19853673043627226</v>
      </c>
      <c r="K91" s="5">
        <v>-4.7255000000000109</v>
      </c>
    </row>
    <row r="92" spans="1:15">
      <c r="A92" s="7" t="s">
        <v>22</v>
      </c>
      <c r="B92" s="7">
        <v>9</v>
      </c>
      <c r="C92" s="5">
        <v>30</v>
      </c>
      <c r="D92" s="1">
        <f t="shared" si="4"/>
        <v>10.940519541199485</v>
      </c>
      <c r="E92" s="1"/>
      <c r="F92" s="1"/>
      <c r="G92" s="2">
        <v>877.86108547213053</v>
      </c>
      <c r="H92" s="1">
        <v>0.57836214418051668</v>
      </c>
      <c r="I92" s="4">
        <v>-37.547925084881804</v>
      </c>
      <c r="J92" s="4">
        <v>5.2766782470878112E-2</v>
      </c>
      <c r="K92" s="5">
        <v>2.1735000000000042</v>
      </c>
    </row>
    <row r="93" spans="1:15">
      <c r="A93" s="7" t="s">
        <v>22</v>
      </c>
      <c r="B93" s="7">
        <v>8</v>
      </c>
      <c r="C93" s="5">
        <v>31.6</v>
      </c>
      <c r="D93" s="1">
        <f t="shared" si="4"/>
        <v>8.5348116318514951</v>
      </c>
      <c r="E93" s="1"/>
      <c r="F93" s="1"/>
      <c r="G93" s="2">
        <v>830.71274125842569</v>
      </c>
      <c r="H93" s="2">
        <v>5.6660072802528134</v>
      </c>
      <c r="I93" s="4">
        <v>-36.735758418215141</v>
      </c>
      <c r="J93" s="4">
        <v>0.16354968663690606</v>
      </c>
      <c r="K93" s="5">
        <v>7.2284999999999968</v>
      </c>
    </row>
    <row r="94" spans="1:15">
      <c r="A94" s="7" t="s">
        <v>22</v>
      </c>
      <c r="B94" s="6">
        <v>7</v>
      </c>
      <c r="C94" s="15">
        <v>33.299999999999997</v>
      </c>
      <c r="D94" s="1">
        <f t="shared" si="4"/>
        <v>6.5555583046382973</v>
      </c>
      <c r="E94" s="1"/>
      <c r="F94" s="1"/>
      <c r="G94" s="16">
        <v>612.97586557907425</v>
      </c>
      <c r="H94" s="16">
        <v>3.1902546025885385</v>
      </c>
      <c r="I94" s="17">
        <v>-30.444258418215139</v>
      </c>
      <c r="J94" s="17">
        <v>0.2208483642664906</v>
      </c>
      <c r="K94" s="15">
        <v>67.158500000000004</v>
      </c>
    </row>
    <row r="95" spans="1:15">
      <c r="C95" s="5"/>
      <c r="D95" s="2"/>
      <c r="E95" s="2"/>
      <c r="F95" s="2"/>
      <c r="G95" s="2"/>
      <c r="H95" s="2"/>
    </row>
    <row r="96" spans="1:15">
      <c r="A96" s="7" t="s">
        <v>28</v>
      </c>
      <c r="B96" s="7">
        <v>1</v>
      </c>
      <c r="C96" s="5">
        <v>6.6</v>
      </c>
      <c r="D96" s="1">
        <f>N$96*EXP(N$97*C96)</f>
        <v>413.29155405419544</v>
      </c>
      <c r="E96" s="1"/>
      <c r="F96" s="1"/>
      <c r="G96" s="2">
        <v>1787.6717257415748</v>
      </c>
      <c r="H96" s="2">
        <v>6.7086803092378204</v>
      </c>
      <c r="I96" s="4">
        <v>-47.728425084881813</v>
      </c>
      <c r="J96" s="4">
        <v>9.9382258641985757E-2</v>
      </c>
      <c r="K96" s="5">
        <v>-87.706000000000003</v>
      </c>
      <c r="N96" s="2">
        <v>1151.0999999999999</v>
      </c>
      <c r="O96" s="8" t="s">
        <v>15</v>
      </c>
    </row>
    <row r="97" spans="1:15">
      <c r="A97" s="7" t="s">
        <v>28</v>
      </c>
      <c r="B97" s="7">
        <v>2</v>
      </c>
      <c r="C97" s="5">
        <v>8.3000000000000007</v>
      </c>
      <c r="D97" s="1">
        <f t="shared" ref="D97:D106" si="5">N$96*EXP(N$97*C97)</f>
        <v>317.4477652565476</v>
      </c>
      <c r="E97" s="1"/>
      <c r="F97" s="1"/>
      <c r="G97" s="2">
        <v>1725.4229255454241</v>
      </c>
      <c r="H97" s="2">
        <v>4.7783125465273315</v>
      </c>
      <c r="I97" s="4">
        <v>-47.388758418215147</v>
      </c>
      <c r="J97" s="4">
        <v>0.10691819302446516</v>
      </c>
      <c r="K97" s="5">
        <v>-80.215000000000003</v>
      </c>
      <c r="N97" s="10">
        <v>-0.1552</v>
      </c>
    </row>
    <row r="98" spans="1:15">
      <c r="A98" s="7" t="s">
        <v>28</v>
      </c>
      <c r="B98" s="7">
        <v>3</v>
      </c>
      <c r="C98" s="5">
        <v>9.6</v>
      </c>
      <c r="D98" s="1">
        <f t="shared" si="5"/>
        <v>259.44721873873806</v>
      </c>
      <c r="E98" s="1"/>
      <c r="F98" s="1"/>
      <c r="G98" s="2">
        <v>1683.7951162834095</v>
      </c>
      <c r="H98" s="1">
        <v>1.4907339251951726</v>
      </c>
      <c r="I98" s="4">
        <v>-47.206425084881808</v>
      </c>
      <c r="J98" s="4">
        <v>6.7652297318874149E-2</v>
      </c>
      <c r="K98" s="5">
        <v>-76.724000000000004</v>
      </c>
    </row>
    <row r="99" spans="1:15">
      <c r="A99" s="7" t="s">
        <v>28</v>
      </c>
      <c r="B99" s="7">
        <v>5</v>
      </c>
      <c r="C99" s="5">
        <v>12.9</v>
      </c>
      <c r="D99" s="1">
        <f t="shared" si="5"/>
        <v>155.46074964841824</v>
      </c>
      <c r="E99" s="1"/>
      <c r="F99" s="1"/>
      <c r="G99" s="2">
        <v>1563.8919074651333</v>
      </c>
      <c r="H99" s="2">
        <v>2.9284323440352864</v>
      </c>
      <c r="I99" s="4">
        <v>-46.300258418215144</v>
      </c>
      <c r="J99" s="4">
        <v>0.20211630314841869</v>
      </c>
      <c r="K99" s="5">
        <v>-70.0595</v>
      </c>
    </row>
    <row r="100" spans="1:15">
      <c r="A100" s="7" t="s">
        <v>28</v>
      </c>
      <c r="B100" s="7">
        <v>6</v>
      </c>
      <c r="C100" s="5">
        <v>14.4</v>
      </c>
      <c r="D100" s="1">
        <f t="shared" si="5"/>
        <v>123.17342059757861</v>
      </c>
      <c r="E100" s="1"/>
      <c r="F100" s="1"/>
      <c r="G100" s="2">
        <v>1569.2000522706512</v>
      </c>
      <c r="H100" s="2">
        <v>3.2550520676476253</v>
      </c>
      <c r="I100" s="4">
        <v>-46.298591751548479</v>
      </c>
      <c r="J100" s="4">
        <v>0.11784877314799845</v>
      </c>
      <c r="K100" s="5">
        <v>-72.140500000000003</v>
      </c>
    </row>
    <row r="101" spans="1:15">
      <c r="A101" s="7" t="s">
        <v>28</v>
      </c>
      <c r="B101" s="6">
        <v>7</v>
      </c>
      <c r="C101" s="5">
        <v>16</v>
      </c>
      <c r="D101" s="1">
        <f t="shared" si="5"/>
        <v>96.088850158563204</v>
      </c>
      <c r="E101" s="1"/>
      <c r="F101" s="1"/>
      <c r="G101" s="2">
        <v>1483.106241494711</v>
      </c>
      <c r="H101" s="1">
        <v>0.4990703788052997</v>
      </c>
      <c r="I101" s="4">
        <v>-45.481591751548471</v>
      </c>
      <c r="J101" s="4">
        <v>0.140404178472988</v>
      </c>
      <c r="K101" s="5">
        <v>-65.168999999999997</v>
      </c>
    </row>
    <row r="102" spans="1:15">
      <c r="A102" s="7" t="s">
        <v>28</v>
      </c>
      <c r="B102" s="7">
        <v>8</v>
      </c>
      <c r="C102" s="5">
        <v>17.3</v>
      </c>
      <c r="D102" s="1">
        <f t="shared" si="5"/>
        <v>78.532557648642509</v>
      </c>
      <c r="E102" s="1"/>
      <c r="F102" s="1"/>
      <c r="G102" s="2">
        <v>1436.0381031315731</v>
      </c>
      <c r="H102" s="1">
        <v>0.67090261436601395</v>
      </c>
      <c r="I102" s="4">
        <v>-45.525091751548466</v>
      </c>
      <c r="J102" s="4">
        <v>0.12017001844883143</v>
      </c>
      <c r="K102" s="5">
        <v>-60.236999999999995</v>
      </c>
    </row>
    <row r="103" spans="1:15">
      <c r="A103" s="7" t="s">
        <v>28</v>
      </c>
      <c r="B103" s="7">
        <v>9</v>
      </c>
      <c r="C103" s="5">
        <v>18.8</v>
      </c>
      <c r="D103" s="1">
        <f t="shared" si="5"/>
        <v>62.222289392892108</v>
      </c>
      <c r="E103" s="1"/>
      <c r="F103" s="1"/>
      <c r="G103" s="2">
        <v>1381.5740274320633</v>
      </c>
      <c r="H103" s="1">
        <v>0.82958897110825092</v>
      </c>
      <c r="I103" s="4">
        <v>-44.790758418215141</v>
      </c>
      <c r="J103" s="4">
        <v>0.1250139992171892</v>
      </c>
      <c r="K103" s="5">
        <v>-57.534499999999994</v>
      </c>
    </row>
    <row r="104" spans="1:15">
      <c r="A104" s="7" t="s">
        <v>28</v>
      </c>
      <c r="B104" s="7">
        <v>13</v>
      </c>
      <c r="C104" s="5">
        <v>21.4</v>
      </c>
      <c r="D104" s="1">
        <f t="shared" si="5"/>
        <v>41.562290837450526</v>
      </c>
      <c r="E104" s="1"/>
      <c r="F104" s="1"/>
      <c r="G104" s="2">
        <v>1213.1503023954488</v>
      </c>
      <c r="H104" s="1">
        <v>1.661597000690449</v>
      </c>
      <c r="I104" s="4">
        <v>-42.896758418215136</v>
      </c>
      <c r="J104" s="4">
        <v>0.28031678508743735</v>
      </c>
      <c r="K104" s="5">
        <v>-40.230999999999995</v>
      </c>
    </row>
    <row r="105" spans="1:15">
      <c r="A105" s="7" t="s">
        <v>28</v>
      </c>
      <c r="B105" s="7">
        <v>12</v>
      </c>
      <c r="C105" s="5">
        <v>26.1</v>
      </c>
      <c r="D105" s="1">
        <f t="shared" si="5"/>
        <v>20.040461119780311</v>
      </c>
      <c r="E105" s="1"/>
      <c r="F105" s="1"/>
      <c r="G105" s="2">
        <v>939.58473750008682</v>
      </c>
      <c r="H105" s="2">
        <v>5.1454920526741148</v>
      </c>
      <c r="I105" s="4">
        <v>-39.010758418215147</v>
      </c>
      <c r="J105" s="4">
        <v>5.3343228245896934E-2</v>
      </c>
      <c r="K105" s="5">
        <v>-8.0445000000000135</v>
      </c>
    </row>
    <row r="106" spans="1:15">
      <c r="A106" s="7" t="s">
        <v>28</v>
      </c>
      <c r="B106" s="7">
        <v>11</v>
      </c>
      <c r="C106" s="5">
        <v>30.2</v>
      </c>
      <c r="D106" s="1">
        <f t="shared" si="5"/>
        <v>10.606142197780903</v>
      </c>
      <c r="E106" s="1"/>
      <c r="F106" s="1"/>
      <c r="G106" s="2">
        <v>835.14699984028789</v>
      </c>
      <c r="H106" s="2">
        <v>3.5415002725956128</v>
      </c>
      <c r="I106" s="4">
        <v>-37.22650841821514</v>
      </c>
      <c r="J106" s="4">
        <v>0.18826067920063758</v>
      </c>
      <c r="K106" s="5">
        <v>7.4164999999999992</v>
      </c>
    </row>
    <row r="107" spans="1:15">
      <c r="C107" s="5"/>
      <c r="D107" s="2"/>
      <c r="E107" s="2"/>
      <c r="F107" s="2"/>
      <c r="G107" s="2"/>
      <c r="H107" s="2"/>
    </row>
    <row r="108" spans="1:15">
      <c r="A108" s="7" t="s">
        <v>23</v>
      </c>
      <c r="B108" s="7">
        <v>1</v>
      </c>
      <c r="C108" s="5">
        <v>10.199999999999999</v>
      </c>
      <c r="D108" s="1">
        <f>N$108*EXP(N$109*C108)</f>
        <v>266.09382425083948</v>
      </c>
      <c r="E108" s="1"/>
      <c r="F108" s="1"/>
      <c r="G108" s="2">
        <v>1743.6112009209364</v>
      </c>
      <c r="H108" s="2">
        <v>3.0349082169259418</v>
      </c>
      <c r="I108" s="4">
        <v>-47.31609175154847</v>
      </c>
      <c r="J108" s="4">
        <v>0.13336728734743097</v>
      </c>
      <c r="K108" s="5">
        <v>-76.945999999999998</v>
      </c>
      <c r="N108" s="1">
        <v>1338.8</v>
      </c>
      <c r="O108" s="8" t="s">
        <v>15</v>
      </c>
    </row>
    <row r="109" spans="1:15">
      <c r="A109" s="7" t="s">
        <v>23</v>
      </c>
      <c r="B109" s="7">
        <v>2</v>
      </c>
      <c r="C109" s="5">
        <v>12.2</v>
      </c>
      <c r="D109" s="1">
        <f t="shared" ref="D109:D117" si="6">N$108*EXP(N$109*C109)</f>
        <v>193.84308069043462</v>
      </c>
      <c r="E109" s="1"/>
      <c r="F109" s="1"/>
      <c r="G109" s="2">
        <v>1752.8878941576411</v>
      </c>
      <c r="H109" s="1">
        <v>2.3153939151247869</v>
      </c>
      <c r="I109" s="4">
        <v>-47.253758418215142</v>
      </c>
      <c r="J109" s="4">
        <v>0.12948938179973526</v>
      </c>
      <c r="K109" s="5">
        <v>-78.448999999999984</v>
      </c>
      <c r="N109" s="10">
        <v>-0.15840000000000001</v>
      </c>
    </row>
    <row r="110" spans="1:15">
      <c r="A110" s="7" t="s">
        <v>23</v>
      </c>
      <c r="B110" s="7">
        <v>3</v>
      </c>
      <c r="C110" s="5">
        <v>14</v>
      </c>
      <c r="D110" s="1">
        <f t="shared" si="6"/>
        <v>145.75526809873733</v>
      </c>
      <c r="E110" s="1"/>
      <c r="F110" s="1"/>
      <c r="G110" s="2">
        <v>1765.9575383651108</v>
      </c>
      <c r="H110" s="2">
        <v>3.7853068841243385</v>
      </c>
      <c r="I110" s="4">
        <v>-47.296425084881811</v>
      </c>
      <c r="J110" s="4">
        <v>0.17007302353610693</v>
      </c>
      <c r="K110" s="5">
        <v>-81.25</v>
      </c>
    </row>
    <row r="111" spans="1:15">
      <c r="A111" s="7" t="s">
        <v>23</v>
      </c>
      <c r="B111" s="7">
        <v>4</v>
      </c>
      <c r="C111" s="5">
        <v>16.100000000000001</v>
      </c>
      <c r="D111" s="1">
        <f t="shared" si="6"/>
        <v>104.51064887646594</v>
      </c>
      <c r="E111" s="1"/>
      <c r="F111" s="1"/>
      <c r="G111" s="2">
        <v>1755.48795115242</v>
      </c>
      <c r="H111" s="1">
        <v>0.55696472136003194</v>
      </c>
      <c r="I111" s="4">
        <v>-47.224091751548471</v>
      </c>
      <c r="J111" s="4">
        <v>0.18616345863800637</v>
      </c>
      <c r="K111" s="5">
        <v>-78.474000000000004</v>
      </c>
    </row>
    <row r="112" spans="1:15">
      <c r="A112" s="7" t="s">
        <v>23</v>
      </c>
      <c r="B112" s="7">
        <v>5</v>
      </c>
      <c r="C112" s="5">
        <v>18.100000000000001</v>
      </c>
      <c r="D112" s="1">
        <f t="shared" si="6"/>
        <v>76.133545001304398</v>
      </c>
      <c r="E112" s="1"/>
      <c r="F112" s="1"/>
      <c r="G112" s="2">
        <v>1721.9162858403486</v>
      </c>
      <c r="H112" s="2">
        <v>17.82999278597697</v>
      </c>
      <c r="I112" s="4">
        <v>-47.292925084881816</v>
      </c>
      <c r="J112" s="4">
        <v>5.1539628759355055E-2</v>
      </c>
      <c r="K112" s="5">
        <v>-76.975999999999999</v>
      </c>
    </row>
    <row r="113" spans="1:15">
      <c r="A113" s="7" t="s">
        <v>23</v>
      </c>
      <c r="B113" s="7">
        <v>6</v>
      </c>
      <c r="C113" s="5">
        <v>18.8</v>
      </c>
      <c r="D113" s="1">
        <f t="shared" si="6"/>
        <v>68.143036188731827</v>
      </c>
      <c r="E113" s="1"/>
      <c r="F113" s="1"/>
      <c r="G113" s="2">
        <v>1676.4405425026373</v>
      </c>
      <c r="H113" s="2">
        <v>4.61941345014543</v>
      </c>
      <c r="I113" s="4">
        <v>-46.724758418215146</v>
      </c>
      <c r="J113" s="4">
        <v>0.1619861105113953</v>
      </c>
      <c r="K113" s="5">
        <v>-77.068000000000012</v>
      </c>
    </row>
    <row r="114" spans="1:15">
      <c r="A114" s="7" t="s">
        <v>23</v>
      </c>
      <c r="B114" s="7">
        <v>7</v>
      </c>
      <c r="C114" s="5">
        <v>19.899999999999999</v>
      </c>
      <c r="D114" s="1">
        <f t="shared" si="6"/>
        <v>57.246641063727154</v>
      </c>
      <c r="E114" s="1"/>
      <c r="F114" s="1"/>
      <c r="G114" s="2">
        <v>1634.8037515334133</v>
      </c>
      <c r="H114" s="2">
        <v>6.3273268677463648</v>
      </c>
      <c r="I114" s="4">
        <v>-46.516008418215144</v>
      </c>
      <c r="J114" s="4">
        <v>0.10066818431443827</v>
      </c>
      <c r="K114" s="5">
        <v>-72.366499999999988</v>
      </c>
    </row>
    <row r="115" spans="1:15">
      <c r="A115" s="7" t="s">
        <v>23</v>
      </c>
      <c r="B115" s="7">
        <v>8</v>
      </c>
      <c r="C115" s="5">
        <v>22.1</v>
      </c>
      <c r="D115" s="1">
        <f t="shared" si="6"/>
        <v>40.402391119308433</v>
      </c>
      <c r="E115" s="1"/>
      <c r="F115" s="1"/>
      <c r="G115" s="2">
        <v>1616.5484365806726</v>
      </c>
      <c r="H115" s="2">
        <v>3.1001238195797214</v>
      </c>
      <c r="I115" s="4">
        <v>-46.019425084881796</v>
      </c>
      <c r="J115" s="4">
        <v>0.12865004210254014</v>
      </c>
      <c r="K115" s="5">
        <v>-72.309000000000012</v>
      </c>
    </row>
    <row r="116" spans="1:15">
      <c r="A116" s="7" t="s">
        <v>23</v>
      </c>
      <c r="B116" s="7">
        <v>9</v>
      </c>
      <c r="C116" s="5">
        <v>24</v>
      </c>
      <c r="D116" s="1">
        <f t="shared" si="6"/>
        <v>29.902107693605529</v>
      </c>
      <c r="E116" s="1"/>
      <c r="F116" s="1"/>
      <c r="G116" s="2">
        <v>1485.5198399361961</v>
      </c>
      <c r="H116" s="1">
        <v>1.4565509555285416</v>
      </c>
      <c r="I116" s="4">
        <v>-45.243591751548465</v>
      </c>
      <c r="J116" s="4">
        <v>7.7177285095937576E-2</v>
      </c>
      <c r="K116" s="5">
        <v>-61.3245</v>
      </c>
    </row>
    <row r="117" spans="1:15">
      <c r="A117" s="7" t="s">
        <v>23</v>
      </c>
      <c r="B117" s="6">
        <v>15</v>
      </c>
      <c r="C117" s="15">
        <v>27.8</v>
      </c>
      <c r="D117" s="1">
        <f t="shared" si="6"/>
        <v>16.379146475381006</v>
      </c>
      <c r="E117" s="1"/>
      <c r="F117" s="1"/>
      <c r="G117" s="16">
        <v>1198</v>
      </c>
      <c r="H117" s="16">
        <v>37.025163048316941</v>
      </c>
      <c r="I117" s="17">
        <v>-39.65</v>
      </c>
      <c r="J117" s="17">
        <v>3.8181583689082615E-2</v>
      </c>
      <c r="K117" s="15">
        <v>-10</v>
      </c>
    </row>
    <row r="118" spans="1:15">
      <c r="C118" s="5"/>
      <c r="D118" s="18"/>
      <c r="E118" s="18"/>
      <c r="F118" s="18"/>
      <c r="G118" s="2"/>
      <c r="H118" s="2"/>
    </row>
    <row r="119" spans="1:15">
      <c r="A119" s="7" t="s">
        <v>24</v>
      </c>
      <c r="B119" s="7">
        <v>1</v>
      </c>
      <c r="C119" s="5">
        <v>8.3000000000000007</v>
      </c>
      <c r="D119" s="1">
        <f>N$96*EXP(N$97*C119)</f>
        <v>317.4477652565476</v>
      </c>
      <c r="E119" s="1"/>
      <c r="F119" s="1"/>
      <c r="G119" s="4">
        <v>1765.5517386276479</v>
      </c>
      <c r="H119" s="4">
        <v>5.103464784194216</v>
      </c>
      <c r="I119" s="4">
        <v>-47.469258418215141</v>
      </c>
      <c r="J119" s="4">
        <v>0.1454533143950423</v>
      </c>
      <c r="K119" s="4">
        <v>-79.387500000000003</v>
      </c>
      <c r="N119" s="2">
        <v>1151.0999999999999</v>
      </c>
      <c r="O119" s="8" t="s">
        <v>15</v>
      </c>
    </row>
    <row r="120" spans="1:15">
      <c r="A120" s="7" t="s">
        <v>24</v>
      </c>
      <c r="B120" s="7">
        <v>2</v>
      </c>
      <c r="C120" s="5">
        <v>10.4</v>
      </c>
      <c r="D120" s="1">
        <f t="shared" ref="D120:D133" si="7">N$96*EXP(N$97*C120)</f>
        <v>229.15377526953071</v>
      </c>
      <c r="E120" s="1"/>
      <c r="F120" s="1"/>
      <c r="G120" s="4">
        <v>1777.7397100004027</v>
      </c>
      <c r="H120" s="4">
        <v>2.2449931058234824</v>
      </c>
      <c r="I120" s="4">
        <v>-47.299758418215134</v>
      </c>
      <c r="J120" s="4">
        <v>0.20477426596084414</v>
      </c>
      <c r="K120" s="4">
        <v>-80.64200000000001</v>
      </c>
      <c r="N120" s="10">
        <v>-0.1552</v>
      </c>
    </row>
    <row r="121" spans="1:15">
      <c r="A121" s="7" t="s">
        <v>24</v>
      </c>
      <c r="B121" s="7">
        <v>3</v>
      </c>
      <c r="C121" s="5">
        <v>12.5</v>
      </c>
      <c r="D121" s="1">
        <f t="shared" si="7"/>
        <v>165.41761658911383</v>
      </c>
      <c r="E121" s="1"/>
      <c r="F121" s="1"/>
      <c r="G121" s="4">
        <v>1706.4946595185356</v>
      </c>
      <c r="H121" s="4">
        <v>2.0829939660234231</v>
      </c>
      <c r="I121" s="4">
        <v>-46.870758418215139</v>
      </c>
      <c r="J121" s="4">
        <v>0.13224346234483189</v>
      </c>
      <c r="K121" s="4">
        <v>-75.927999999999997</v>
      </c>
    </row>
    <row r="122" spans="1:15">
      <c r="A122" s="7" t="s">
        <v>24</v>
      </c>
      <c r="B122" s="7">
        <v>4</v>
      </c>
      <c r="C122" s="5">
        <v>14.6</v>
      </c>
      <c r="D122" s="1">
        <f t="shared" si="7"/>
        <v>119.40884607220066</v>
      </c>
      <c r="E122" s="1"/>
      <c r="F122" s="1"/>
      <c r="G122" s="4">
        <v>1690.0473944188525</v>
      </c>
      <c r="H122" s="4">
        <v>2.0207758142752255</v>
      </c>
      <c r="I122" s="4">
        <v>-47.016883418215137</v>
      </c>
      <c r="J122" s="4">
        <v>0.18190321946024859</v>
      </c>
      <c r="K122" s="4">
        <v>-75.753749999999997</v>
      </c>
    </row>
    <row r="123" spans="1:15">
      <c r="A123" s="7" t="s">
        <v>24</v>
      </c>
      <c r="B123" s="7">
        <v>5</v>
      </c>
      <c r="C123" s="5">
        <v>16.2</v>
      </c>
      <c r="D123" s="1">
        <f t="shared" si="7"/>
        <v>93.152066916490156</v>
      </c>
      <c r="E123" s="1"/>
      <c r="F123" s="1"/>
      <c r="G123" s="4">
        <v>1672.1783365369392</v>
      </c>
      <c r="H123" s="4">
        <v>1.3788160684603099</v>
      </c>
      <c r="I123" s="4">
        <v>-46.777758418215136</v>
      </c>
      <c r="J123" s="4">
        <v>0.23325629680509483</v>
      </c>
      <c r="K123" s="4">
        <v>-74.219499999999996</v>
      </c>
    </row>
    <row r="124" spans="1:15">
      <c r="A124" s="7" t="s">
        <v>24</v>
      </c>
      <c r="B124" s="7">
        <v>6</v>
      </c>
      <c r="C124" s="5">
        <v>17.7</v>
      </c>
      <c r="D124" s="1">
        <f t="shared" si="7"/>
        <v>73.805502313524755</v>
      </c>
      <c r="E124" s="1"/>
      <c r="F124" s="1"/>
      <c r="G124" s="4">
        <v>1562.860180005679</v>
      </c>
      <c r="H124" s="4">
        <v>4.227608443800932</v>
      </c>
      <c r="I124" s="4">
        <v>-45.930258418215132</v>
      </c>
      <c r="J124" s="4">
        <v>0.39946464174058649</v>
      </c>
      <c r="K124" s="4">
        <v>-67.576000000000008</v>
      </c>
    </row>
    <row r="125" spans="1:15">
      <c r="A125" s="7" t="s">
        <v>24</v>
      </c>
      <c r="B125" s="7">
        <v>7</v>
      </c>
      <c r="C125" s="5">
        <v>20.399999999999999</v>
      </c>
      <c r="D125" s="1">
        <f t="shared" si="7"/>
        <v>48.540246856746819</v>
      </c>
      <c r="E125" s="1"/>
      <c r="F125" s="1"/>
      <c r="G125" s="4">
        <v>1439.317648958026</v>
      </c>
      <c r="H125" s="4">
        <v>0.64605742851756531</v>
      </c>
      <c r="I125" s="4">
        <v>-45.00775841821514</v>
      </c>
      <c r="J125" s="4">
        <v>5.5167925471106577E-2</v>
      </c>
      <c r="K125" s="4">
        <v>-59.849500000000006</v>
      </c>
    </row>
    <row r="126" spans="1:15">
      <c r="A126" s="7" t="s">
        <v>24</v>
      </c>
      <c r="B126" s="7">
        <v>8</v>
      </c>
      <c r="C126" s="5">
        <v>22.3</v>
      </c>
      <c r="D126" s="1">
        <f t="shared" si="7"/>
        <v>36.144084078103198</v>
      </c>
      <c r="E126" s="1"/>
      <c r="F126" s="1"/>
      <c r="G126" s="4">
        <v>1216.6371679570484</v>
      </c>
      <c r="H126" s="4">
        <v>13.087094589469757</v>
      </c>
      <c r="I126" s="4">
        <v>-42.990591751548472</v>
      </c>
      <c r="J126" s="4">
        <v>9.9963326610966852E-2</v>
      </c>
      <c r="K126" s="4">
        <v>-43.93099999999999</v>
      </c>
    </row>
    <row r="127" spans="1:15">
      <c r="A127" s="7" t="s">
        <v>24</v>
      </c>
      <c r="B127" s="7">
        <v>15</v>
      </c>
      <c r="C127" s="5">
        <v>24.5</v>
      </c>
      <c r="D127" s="1">
        <f t="shared" si="7"/>
        <v>25.689267198043776</v>
      </c>
      <c r="E127" s="1"/>
      <c r="F127" s="1"/>
      <c r="G127" s="4">
        <v>1330.7129805956438</v>
      </c>
      <c r="H127" s="4">
        <v>3.99958692517896</v>
      </c>
      <c r="I127" s="4">
        <v>-44.187591751548467</v>
      </c>
      <c r="J127" s="4">
        <v>3.6298148100909665E-2</v>
      </c>
      <c r="K127" s="4">
        <v>-47.722000000000001</v>
      </c>
    </row>
    <row r="128" spans="1:15">
      <c r="A128" s="7" t="s">
        <v>24</v>
      </c>
      <c r="B128" s="7">
        <v>14</v>
      </c>
      <c r="C128" s="5">
        <v>26.6</v>
      </c>
      <c r="D128" s="1">
        <f t="shared" si="7"/>
        <v>18.544129795911449</v>
      </c>
      <c r="E128" s="1"/>
      <c r="F128" s="1"/>
      <c r="G128" s="4">
        <v>1066.6017456823292</v>
      </c>
      <c r="H128" s="4">
        <v>4.2351469479654043</v>
      </c>
      <c r="I128" s="4">
        <v>-41.216758418215136</v>
      </c>
      <c r="J128" s="4">
        <v>0.1851715420875813</v>
      </c>
      <c r="K128" s="4">
        <v>-23.298500000000018</v>
      </c>
    </row>
    <row r="129" spans="1:11">
      <c r="A129" s="7" t="s">
        <v>24</v>
      </c>
      <c r="B129" s="7">
        <v>13</v>
      </c>
      <c r="C129" s="5">
        <v>28.6</v>
      </c>
      <c r="D129" s="1">
        <f t="shared" si="7"/>
        <v>13.595696188363334</v>
      </c>
      <c r="E129" s="1"/>
      <c r="F129" s="1"/>
      <c r="G129" s="4">
        <v>742.89325073127338</v>
      </c>
      <c r="H129" s="4">
        <v>1.3391712139599008</v>
      </c>
      <c r="I129" s="4">
        <v>-34.331008418215141</v>
      </c>
      <c r="J129" s="4">
        <v>0.13191442933420158</v>
      </c>
      <c r="K129" s="4">
        <v>29.857500000000002</v>
      </c>
    </row>
    <row r="130" spans="1:11">
      <c r="A130" s="7" t="s">
        <v>24</v>
      </c>
      <c r="B130" s="7">
        <v>12</v>
      </c>
      <c r="C130" s="5">
        <v>30.6</v>
      </c>
      <c r="D130" s="1">
        <f t="shared" si="7"/>
        <v>9.9677340959418164</v>
      </c>
      <c r="E130" s="1"/>
      <c r="F130" s="1"/>
      <c r="G130" s="4">
        <v>719.61010213929922</v>
      </c>
      <c r="H130" s="4">
        <v>2.1801562271489843</v>
      </c>
      <c r="I130" s="4">
        <v>-33.751258418215137</v>
      </c>
      <c r="J130" s="4">
        <v>0.28086473612656576</v>
      </c>
      <c r="K130" s="4">
        <v>36.471000000000004</v>
      </c>
    </row>
    <row r="131" spans="1:11">
      <c r="A131" s="7" t="s">
        <v>24</v>
      </c>
      <c r="B131" s="7">
        <v>11</v>
      </c>
      <c r="C131" s="5">
        <v>32.700000000000003</v>
      </c>
      <c r="D131" s="1">
        <f t="shared" si="7"/>
        <v>7.1953377813888313</v>
      </c>
      <c r="E131" s="1"/>
      <c r="F131" s="1"/>
      <c r="G131" s="4">
        <v>634.53525984989915</v>
      </c>
      <c r="H131" s="4">
        <v>0.64743182152506051</v>
      </c>
      <c r="I131" s="4">
        <v>-31.675925084881804</v>
      </c>
      <c r="J131" s="4">
        <v>0.19084112065451556</v>
      </c>
      <c r="K131" s="4">
        <v>51.33850000000001</v>
      </c>
    </row>
    <row r="132" spans="1:11">
      <c r="A132" s="7" t="s">
        <v>24</v>
      </c>
      <c r="B132" s="7">
        <v>10</v>
      </c>
      <c r="C132" s="5">
        <v>33.799999999999997</v>
      </c>
      <c r="D132" s="1">
        <f t="shared" si="7"/>
        <v>6.0660841763710103</v>
      </c>
      <c r="E132" s="1"/>
      <c r="F132" s="1"/>
      <c r="G132" s="4">
        <v>642.30506079776842</v>
      </c>
      <c r="H132" s="4">
        <v>0.50359898863126773</v>
      </c>
      <c r="I132" s="4">
        <v>-31.67709175154847</v>
      </c>
      <c r="J132" s="4">
        <v>0.15460541171839112</v>
      </c>
      <c r="K132" s="4">
        <v>50.556999999999988</v>
      </c>
    </row>
    <row r="133" spans="1:11">
      <c r="A133" s="7" t="s">
        <v>24</v>
      </c>
      <c r="B133" s="7">
        <v>9</v>
      </c>
      <c r="C133" s="5">
        <v>34.4</v>
      </c>
      <c r="D133" s="1">
        <f t="shared" si="7"/>
        <v>5.5267132283771998</v>
      </c>
      <c r="E133" s="1"/>
      <c r="F133" s="1"/>
      <c r="G133" s="4">
        <v>630.78960751399313</v>
      </c>
      <c r="H133" s="4">
        <v>1.0649098516581148</v>
      </c>
      <c r="I133" s="4">
        <v>-31.407091751548478</v>
      </c>
      <c r="J133" s="4">
        <v>9.8106234936515588E-2</v>
      </c>
      <c r="K133" s="4">
        <v>55.127499999999998</v>
      </c>
    </row>
    <row r="134" spans="1:11">
      <c r="C134" s="5"/>
      <c r="D134" s="2"/>
      <c r="E134" s="2"/>
      <c r="F134" s="2"/>
      <c r="G134" s="2"/>
      <c r="H134" s="2"/>
      <c r="K134" s="19"/>
    </row>
    <row r="135" spans="1:11">
      <c r="A135" s="7" t="s">
        <v>27</v>
      </c>
      <c r="B135" s="7">
        <v>15</v>
      </c>
      <c r="C135" s="5">
        <v>12.16</v>
      </c>
      <c r="D135" s="20">
        <v>188.37</v>
      </c>
      <c r="E135" s="20">
        <v>212.5</v>
      </c>
      <c r="F135" s="20">
        <v>342.6</v>
      </c>
      <c r="G135" s="2">
        <v>1737.9815745473884</v>
      </c>
      <c r="H135" s="2"/>
      <c r="I135" s="4">
        <v>-47.374000000000002</v>
      </c>
      <c r="J135" s="4">
        <v>8.7681240865358737E-2</v>
      </c>
    </row>
    <row r="136" spans="1:11">
      <c r="A136" s="7" t="s">
        <v>27</v>
      </c>
      <c r="B136" s="7">
        <v>14</v>
      </c>
      <c r="C136" s="5">
        <v>13.09</v>
      </c>
      <c r="D136" s="20">
        <v>158.88999999999999</v>
      </c>
      <c r="E136" s="20">
        <v>216.4</v>
      </c>
      <c r="F136" s="20">
        <v>366.3</v>
      </c>
      <c r="G136" s="2">
        <v>1746.907822665444</v>
      </c>
      <c r="H136" s="2">
        <v>13.407729940107515</v>
      </c>
      <c r="I136" s="4">
        <v>-47.139000000000003</v>
      </c>
      <c r="J136" s="4">
        <v>0</v>
      </c>
      <c r="K136" s="5">
        <v>-73.511999999999986</v>
      </c>
    </row>
    <row r="137" spans="1:11">
      <c r="A137" s="7" t="s">
        <v>27</v>
      </c>
      <c r="B137" s="7">
        <v>11</v>
      </c>
      <c r="C137" s="5">
        <v>16.12</v>
      </c>
      <c r="D137" s="20">
        <v>98.39</v>
      </c>
      <c r="E137" s="20">
        <v>218.3</v>
      </c>
      <c r="F137" s="20">
        <v>423.7</v>
      </c>
      <c r="G137" s="2">
        <v>1560.9615208992866</v>
      </c>
      <c r="H137" s="2"/>
      <c r="I137" s="4">
        <v>-46.404000000000003</v>
      </c>
      <c r="J137" s="4">
        <v>0</v>
      </c>
    </row>
    <row r="138" spans="1:11">
      <c r="A138" s="7" t="s">
        <v>27</v>
      </c>
      <c r="B138" s="7">
        <v>9</v>
      </c>
      <c r="C138" s="5">
        <v>17.63</v>
      </c>
      <c r="D138" s="20">
        <v>77.59</v>
      </c>
      <c r="E138" s="20">
        <v>218.5</v>
      </c>
      <c r="F138" s="20">
        <v>453.8</v>
      </c>
      <c r="G138" s="2">
        <v>1538.6290581009423</v>
      </c>
      <c r="H138" s="2"/>
      <c r="I138" s="4">
        <v>-45.297000000000004</v>
      </c>
      <c r="J138" s="4">
        <v>0</v>
      </c>
    </row>
    <row r="139" spans="1:11">
      <c r="A139" s="7" t="s">
        <v>27</v>
      </c>
      <c r="B139" s="7">
        <v>8</v>
      </c>
      <c r="C139" s="5">
        <v>19.27</v>
      </c>
      <c r="D139" s="20">
        <v>60.18</v>
      </c>
      <c r="E139" s="20">
        <v>219.3</v>
      </c>
      <c r="F139" s="20">
        <v>489.9</v>
      </c>
      <c r="G139" s="2">
        <v>1350.3780454381535</v>
      </c>
      <c r="H139" s="2"/>
      <c r="I139" s="4">
        <v>-44.075499999999998</v>
      </c>
      <c r="J139" s="4">
        <v>0.17606958851320362</v>
      </c>
    </row>
    <row r="140" spans="1:11">
      <c r="A140" s="7" t="s">
        <v>27</v>
      </c>
      <c r="B140" s="7">
        <v>6</v>
      </c>
      <c r="C140" s="5">
        <v>20.68</v>
      </c>
      <c r="D140" s="20">
        <v>48.31</v>
      </c>
      <c r="E140" s="20">
        <v>220.5</v>
      </c>
      <c r="F140" s="20">
        <v>524.6</v>
      </c>
      <c r="G140" s="2">
        <v>1208.1610589667462</v>
      </c>
      <c r="H140" s="2">
        <v>10.3606256487775</v>
      </c>
      <c r="I140" s="4">
        <v>-42.234499999999997</v>
      </c>
      <c r="J140" s="4">
        <v>0.17606958851320362</v>
      </c>
      <c r="K140" s="5">
        <v>-42.77800000000002</v>
      </c>
    </row>
    <row r="141" spans="1:11">
      <c r="A141" s="7" t="s">
        <v>27</v>
      </c>
      <c r="B141" s="7">
        <v>13</v>
      </c>
      <c r="C141" s="5">
        <v>22.39</v>
      </c>
      <c r="D141" s="20">
        <v>37.07</v>
      </c>
      <c r="E141" s="20">
        <v>220.6</v>
      </c>
      <c r="F141" s="20">
        <v>566.20000000000005</v>
      </c>
      <c r="G141" s="2">
        <v>1176.1010104797406</v>
      </c>
      <c r="H141" s="2">
        <v>10.025248302055047</v>
      </c>
      <c r="I141" s="4">
        <v>-42.152000000000001</v>
      </c>
      <c r="J141" s="4">
        <v>0</v>
      </c>
      <c r="K141" s="5">
        <v>-39.891750000000009</v>
      </c>
    </row>
    <row r="142" spans="1:11">
      <c r="A142" s="7" t="s">
        <v>27</v>
      </c>
      <c r="B142" s="7">
        <v>10</v>
      </c>
      <c r="C142" s="5">
        <v>23.63</v>
      </c>
      <c r="D142" s="20">
        <v>30.63</v>
      </c>
      <c r="E142" s="20">
        <v>224.1</v>
      </c>
      <c r="F142" s="20">
        <v>607.29999999999995</v>
      </c>
      <c r="G142" s="2">
        <v>1194.0667315570156</v>
      </c>
      <c r="H142" s="2"/>
      <c r="I142" s="4">
        <v>-42.026500000000006</v>
      </c>
      <c r="J142" s="4">
        <v>2.3334523772841276E-2</v>
      </c>
    </row>
    <row r="143" spans="1:11">
      <c r="A143" s="7" t="s">
        <v>27</v>
      </c>
      <c r="B143" s="7">
        <v>4</v>
      </c>
      <c r="C143" s="5">
        <v>25.21</v>
      </c>
      <c r="D143" s="20">
        <v>24.22</v>
      </c>
      <c r="E143" s="20">
        <v>225</v>
      </c>
      <c r="F143" s="20">
        <v>652</v>
      </c>
      <c r="G143" s="2">
        <v>1206.656652854193</v>
      </c>
      <c r="H143" s="2">
        <v>13.523906657488624</v>
      </c>
      <c r="I143" s="4">
        <v>-42.129500000000007</v>
      </c>
      <c r="J143" s="4">
        <v>2.4748737359668538E-2</v>
      </c>
      <c r="K143" s="5">
        <v>-35.076000000000001</v>
      </c>
    </row>
    <row r="144" spans="1:11">
      <c r="A144" s="7" t="s">
        <v>27</v>
      </c>
      <c r="B144" s="7">
        <v>7</v>
      </c>
      <c r="C144" s="5">
        <v>27.02</v>
      </c>
      <c r="D144" s="20">
        <v>18.239999999999998</v>
      </c>
      <c r="E144" s="20">
        <v>226.7</v>
      </c>
      <c r="F144" s="20">
        <v>712.5</v>
      </c>
      <c r="G144" s="2">
        <v>1126.3927683615821</v>
      </c>
      <c r="H144" s="2"/>
      <c r="I144" s="4">
        <v>-40.6935</v>
      </c>
      <c r="J144" s="4">
        <v>0.17606958851320362</v>
      </c>
    </row>
    <row r="145" spans="1:11">
      <c r="A145" s="7" t="s">
        <v>27</v>
      </c>
      <c r="B145" s="7">
        <v>1</v>
      </c>
      <c r="C145" s="5">
        <v>28.67</v>
      </c>
      <c r="D145" s="20">
        <v>14.29</v>
      </c>
      <c r="E145" s="20">
        <v>226.8</v>
      </c>
      <c r="F145" s="20">
        <v>764.5</v>
      </c>
      <c r="G145" s="2">
        <v>1018.3686033736573</v>
      </c>
      <c r="H145" s="2">
        <v>8.0167155840082955</v>
      </c>
      <c r="I145" s="4">
        <v>-39.331499999999998</v>
      </c>
      <c r="J145" s="4">
        <v>0.17918844828852498</v>
      </c>
      <c r="K145" s="5">
        <v>-5.2324999999999999</v>
      </c>
    </row>
    <row r="146" spans="1:11">
      <c r="A146" s="7" t="s">
        <v>27</v>
      </c>
      <c r="B146" s="7">
        <v>5</v>
      </c>
      <c r="C146" s="5">
        <v>30.31</v>
      </c>
      <c r="D146" s="20">
        <v>11.11</v>
      </c>
      <c r="E146" s="20">
        <v>231.1</v>
      </c>
      <c r="F146" s="20">
        <v>837</v>
      </c>
      <c r="G146" s="2">
        <v>897.37686452698642</v>
      </c>
      <c r="H146" s="16">
        <v>35.815239944954854</v>
      </c>
      <c r="I146" s="4">
        <v>-38.213000000000001</v>
      </c>
      <c r="J146" s="4">
        <v>0.79129071775066961</v>
      </c>
    </row>
    <row r="147" spans="1:11">
      <c r="A147" s="7" t="s">
        <v>27</v>
      </c>
      <c r="B147" s="7">
        <v>3</v>
      </c>
      <c r="C147" s="5">
        <v>31.94</v>
      </c>
      <c r="D147" s="20">
        <v>8.75</v>
      </c>
      <c r="E147" s="20">
        <v>240.4</v>
      </c>
      <c r="F147" s="20">
        <v>932.3</v>
      </c>
      <c r="G147" s="2">
        <v>941.68632724031704</v>
      </c>
      <c r="H147" s="2"/>
      <c r="I147" s="4">
        <v>-38.680500000000009</v>
      </c>
      <c r="J147" s="4">
        <v>3.4648232289361286E-2</v>
      </c>
    </row>
    <row r="148" spans="1:11">
      <c r="A148" s="7" t="s">
        <v>27</v>
      </c>
      <c r="B148" s="7">
        <v>2</v>
      </c>
      <c r="C148" s="5">
        <v>32.42</v>
      </c>
      <c r="D148" s="20">
        <v>8.18</v>
      </c>
      <c r="E148" s="20">
        <v>242.2</v>
      </c>
      <c r="F148" s="20">
        <v>957.8</v>
      </c>
      <c r="G148" s="2">
        <v>922.40608434658895</v>
      </c>
      <c r="H148" s="2"/>
      <c r="K148" s="5">
        <v>-1.4579999999999984</v>
      </c>
    </row>
    <row r="149" spans="1:11">
      <c r="A149" s="7" t="s">
        <v>27</v>
      </c>
      <c r="B149" s="7" t="s">
        <v>0</v>
      </c>
      <c r="C149" s="5"/>
      <c r="D149" s="1"/>
      <c r="F149" s="20"/>
      <c r="G149" s="2">
        <v>313.99</v>
      </c>
      <c r="H149" s="2"/>
      <c r="I149" s="4">
        <v>-9.35</v>
      </c>
      <c r="K149" s="5">
        <v>-241.1</v>
      </c>
    </row>
    <row r="150" spans="1:11">
      <c r="G150" s="2"/>
      <c r="H150" s="1"/>
    </row>
    <row r="151" spans="1:11">
      <c r="A151" s="7" t="s">
        <v>26</v>
      </c>
      <c r="B151" s="7">
        <v>15</v>
      </c>
      <c r="C151" s="5">
        <v>11.22</v>
      </c>
      <c r="D151" s="7">
        <v>198.93</v>
      </c>
      <c r="E151" s="7">
        <v>204.7</v>
      </c>
      <c r="F151" s="7">
        <v>324.89999999999998</v>
      </c>
      <c r="G151" s="2">
        <v>1712.6881451068193</v>
      </c>
      <c r="H151" s="1">
        <v>0.90129578962262258</v>
      </c>
      <c r="I151" s="4">
        <v>-47.106480019738065</v>
      </c>
      <c r="J151" s="4">
        <v>5.9008473960668342E-2</v>
      </c>
      <c r="K151" s="5">
        <v>-70.350999999999999</v>
      </c>
    </row>
    <row r="152" spans="1:11">
      <c r="A152" s="7" t="s">
        <v>26</v>
      </c>
      <c r="B152" s="7">
        <v>3</v>
      </c>
      <c r="C152" s="5">
        <v>14.05</v>
      </c>
      <c r="D152" s="7">
        <v>124.56</v>
      </c>
      <c r="E152" s="7">
        <v>205.5</v>
      </c>
      <c r="F152" s="7">
        <v>372.8</v>
      </c>
      <c r="G152" s="2">
        <v>1560.3238917286908</v>
      </c>
      <c r="H152" s="2">
        <v>4.8467500004062458</v>
      </c>
      <c r="I152" s="4">
        <v>-45.982195300405309</v>
      </c>
      <c r="J152" s="4">
        <v>0.13277424449875941</v>
      </c>
      <c r="K152" s="5">
        <v>-60.079499999999996</v>
      </c>
    </row>
    <row r="153" spans="1:11">
      <c r="A153" s="7" t="s">
        <v>26</v>
      </c>
      <c r="B153" s="7">
        <v>10</v>
      </c>
      <c r="C153" s="5">
        <v>15.45</v>
      </c>
      <c r="D153" s="7">
        <v>98.52</v>
      </c>
      <c r="E153" s="7">
        <v>202.8</v>
      </c>
      <c r="F153" s="7">
        <v>393.4</v>
      </c>
      <c r="G153" s="2">
        <v>1400.0351023162959</v>
      </c>
      <c r="H153" s="2">
        <v>5.1745289546923914</v>
      </c>
      <c r="I153" s="4">
        <v>-44.729146395699843</v>
      </c>
      <c r="J153" s="4">
        <v>0.21873271360100391</v>
      </c>
      <c r="K153" s="5">
        <v>-50.317750000000004</v>
      </c>
    </row>
    <row r="154" spans="1:11">
      <c r="A154" s="7" t="s">
        <v>26</v>
      </c>
      <c r="B154" s="7">
        <v>7</v>
      </c>
      <c r="C154" s="5">
        <v>18.27</v>
      </c>
      <c r="D154" s="7">
        <v>61.11</v>
      </c>
      <c r="E154" s="7">
        <v>199.2</v>
      </c>
      <c r="F154" s="7">
        <v>443.1</v>
      </c>
      <c r="G154" s="2">
        <v>1001.7611490467945</v>
      </c>
      <c r="H154" s="2">
        <v>3.0372252698504099</v>
      </c>
      <c r="I154" s="4">
        <v>-39.843843102742689</v>
      </c>
      <c r="J154" s="4">
        <v>0.40791972249285724</v>
      </c>
      <c r="K154" s="5">
        <v>-12.877666666666684</v>
      </c>
    </row>
    <row r="155" spans="1:11">
      <c r="A155" s="7" t="s">
        <v>26</v>
      </c>
      <c r="B155" s="7">
        <v>4</v>
      </c>
      <c r="C155" s="5">
        <v>19.72</v>
      </c>
      <c r="D155" s="7">
        <v>47.57</v>
      </c>
      <c r="E155" s="6">
        <v>196.9</v>
      </c>
      <c r="F155" s="7">
        <v>470.5</v>
      </c>
      <c r="G155" s="2">
        <v>710.04605908488588</v>
      </c>
      <c r="H155" s="1">
        <v>0.64571963547604128</v>
      </c>
      <c r="I155" s="4">
        <v>-33.50999529326397</v>
      </c>
      <c r="J155" s="4">
        <v>0.14042257653386192</v>
      </c>
      <c r="K155" s="5">
        <v>32.831000000000003</v>
      </c>
    </row>
    <row r="156" spans="1:11">
      <c r="A156" s="7" t="s">
        <v>26</v>
      </c>
      <c r="B156" s="7">
        <v>1</v>
      </c>
      <c r="C156" s="5">
        <v>21.05</v>
      </c>
      <c r="D156" s="7">
        <v>37.83</v>
      </c>
      <c r="E156" s="7">
        <v>197.7</v>
      </c>
      <c r="F156" s="7">
        <v>504.4</v>
      </c>
      <c r="G156" s="2">
        <v>484.25660192350222</v>
      </c>
      <c r="H156" s="1">
        <v>2.3486080826528166</v>
      </c>
      <c r="I156" s="4">
        <v>-24.370607192130706</v>
      </c>
      <c r="J156" s="4">
        <v>0.16730959326943001</v>
      </c>
      <c r="K156" s="5">
        <v>92.653500000000008</v>
      </c>
    </row>
    <row r="157" spans="1:11">
      <c r="A157" s="7" t="s">
        <v>26</v>
      </c>
      <c r="B157" s="6">
        <v>12</v>
      </c>
      <c r="C157" s="15">
        <v>22.5</v>
      </c>
      <c r="D157" s="6">
        <v>29.4</v>
      </c>
      <c r="E157" s="6">
        <v>199.8</v>
      </c>
      <c r="F157" s="6">
        <v>547.70000000000005</v>
      </c>
      <c r="G157" s="16">
        <v>290.52546319289445</v>
      </c>
      <c r="H157" s="21">
        <v>0.38422470025034272</v>
      </c>
      <c r="I157" s="17">
        <v>-13.699868550589194</v>
      </c>
      <c r="J157" s="17">
        <v>0.66673682964062142</v>
      </c>
      <c r="K157" s="15">
        <v>191.26149999999996</v>
      </c>
    </row>
    <row r="158" spans="1:11">
      <c r="A158" s="7" t="s">
        <v>26</v>
      </c>
      <c r="B158" s="7">
        <v>6</v>
      </c>
      <c r="C158" s="5">
        <v>23.91</v>
      </c>
      <c r="D158" s="7">
        <v>23.17</v>
      </c>
      <c r="E158" s="7">
        <v>203.8</v>
      </c>
      <c r="F158" s="7">
        <v>598</v>
      </c>
      <c r="G158" s="2">
        <v>270.93571315085723</v>
      </c>
      <c r="H158" s="1">
        <v>1.8433026411148319</v>
      </c>
      <c r="I158" s="4">
        <v>-17.911369880125942</v>
      </c>
      <c r="J158" s="4">
        <v>0.13876058518013476</v>
      </c>
      <c r="K158" s="5">
        <v>143.06</v>
      </c>
    </row>
    <row r="159" spans="1:11">
      <c r="A159" s="7" t="s">
        <v>26</v>
      </c>
      <c r="B159" s="7">
        <v>14</v>
      </c>
      <c r="C159" s="5">
        <v>25.26</v>
      </c>
      <c r="D159" s="7">
        <v>18.510000000000002</v>
      </c>
      <c r="E159" s="7">
        <v>206.8</v>
      </c>
      <c r="F159" s="7">
        <v>647.20000000000005</v>
      </c>
      <c r="G159" s="2">
        <v>387.03769359383193</v>
      </c>
      <c r="H159" s="1">
        <v>0.3135012677697091</v>
      </c>
      <c r="I159" s="4">
        <v>-24.560833891849754</v>
      </c>
      <c r="J159" s="4">
        <v>0.19105104029923481</v>
      </c>
      <c r="K159" s="5">
        <v>97.426750000000013</v>
      </c>
    </row>
    <row r="160" spans="1:11">
      <c r="A160" s="7" t="s">
        <v>26</v>
      </c>
      <c r="B160" s="7">
        <v>11</v>
      </c>
      <c r="C160" s="5">
        <v>26.9</v>
      </c>
      <c r="D160" s="7">
        <v>14.14</v>
      </c>
      <c r="E160" s="7">
        <v>210</v>
      </c>
      <c r="F160" s="7">
        <v>710</v>
      </c>
      <c r="G160" s="2">
        <v>421.4657628474194</v>
      </c>
      <c r="H160" s="1">
        <v>0.80676741745168101</v>
      </c>
      <c r="I160" s="4">
        <v>-24.660760758817524</v>
      </c>
      <c r="J160" s="4">
        <v>0.23491700662013953</v>
      </c>
      <c r="K160" s="5">
        <v>104.9563333333333</v>
      </c>
    </row>
    <row r="161" spans="1:11">
      <c r="A161" s="7" t="s">
        <v>26</v>
      </c>
      <c r="B161" s="7">
        <v>8</v>
      </c>
      <c r="C161" s="5">
        <v>28.37</v>
      </c>
      <c r="D161" s="7">
        <v>11.18</v>
      </c>
      <c r="E161" s="7">
        <v>214.7</v>
      </c>
      <c r="F161" s="7">
        <v>776.4</v>
      </c>
      <c r="G161" s="2">
        <v>466.3096022869538</v>
      </c>
      <c r="H161" s="2">
        <v>2.8174551047227965</v>
      </c>
      <c r="I161" s="4">
        <v>-27.379826819696319</v>
      </c>
      <c r="J161" s="4">
        <v>0.22887769659839236</v>
      </c>
      <c r="K161" s="5">
        <v>91.586749999999995</v>
      </c>
    </row>
    <row r="162" spans="1:11">
      <c r="A162" s="7" t="s">
        <v>26</v>
      </c>
      <c r="B162" s="7">
        <v>2</v>
      </c>
      <c r="C162" s="5">
        <v>30.38</v>
      </c>
      <c r="D162" s="7">
        <v>8.16</v>
      </c>
      <c r="E162" s="7">
        <v>223.5</v>
      </c>
      <c r="F162" s="7">
        <v>870.5</v>
      </c>
      <c r="G162" s="2">
        <v>503.48726028518803</v>
      </c>
      <c r="H162" s="1">
        <v>2.0028571021167352</v>
      </c>
      <c r="I162" s="4">
        <v>-28.154224462472396</v>
      </c>
      <c r="J162" s="4">
        <v>0.12379418403262199</v>
      </c>
      <c r="K162" s="5">
        <v>69.972000000000008</v>
      </c>
    </row>
    <row r="163" spans="1:11">
      <c r="A163" s="7" t="s">
        <v>26</v>
      </c>
      <c r="B163" s="7">
        <v>5</v>
      </c>
      <c r="C163" s="5">
        <v>30.02</v>
      </c>
      <c r="D163" s="7">
        <v>8.6199999999999992</v>
      </c>
      <c r="E163" s="7">
        <v>226.6</v>
      </c>
      <c r="F163" s="7">
        <v>896.2</v>
      </c>
      <c r="G163" s="2">
        <v>502.4129908286676</v>
      </c>
      <c r="H163" s="2">
        <v>6.5972671418891196</v>
      </c>
      <c r="I163" s="4">
        <v>-27.609665964387812</v>
      </c>
      <c r="J163" s="4">
        <v>0.19552109860415873</v>
      </c>
      <c r="K163" s="5">
        <v>79.278999999999996</v>
      </c>
    </row>
    <row r="164" spans="1:11">
      <c r="C164" s="5"/>
      <c r="G164" s="2"/>
      <c r="H164" s="2"/>
      <c r="K164" s="19"/>
    </row>
    <row r="165" spans="1:11">
      <c r="A165" s="7" t="s">
        <v>25</v>
      </c>
      <c r="B165" s="7">
        <v>14</v>
      </c>
      <c r="C165" s="5">
        <v>13.31</v>
      </c>
      <c r="D165" s="7">
        <v>156.38</v>
      </c>
      <c r="E165" s="7">
        <v>226.1</v>
      </c>
      <c r="F165" s="7">
        <v>384.4</v>
      </c>
      <c r="G165" s="2">
        <v>1648.4468704182668</v>
      </c>
      <c r="H165" s="2">
        <v>3.5614724307110919</v>
      </c>
      <c r="I165" s="4">
        <v>-46.795031418864625</v>
      </c>
      <c r="J165" s="4">
        <v>0.14723111084803314</v>
      </c>
      <c r="K165" s="5">
        <v>-70.221000000000004</v>
      </c>
    </row>
    <row r="166" spans="1:11">
      <c r="A166" s="7" t="s">
        <v>25</v>
      </c>
      <c r="B166" s="7">
        <v>12</v>
      </c>
      <c r="C166" s="5">
        <v>14.87</v>
      </c>
      <c r="D166" s="7">
        <v>123.42</v>
      </c>
      <c r="E166" s="7">
        <v>225.3</v>
      </c>
      <c r="F166" s="7">
        <v>409.8</v>
      </c>
      <c r="G166" s="2">
        <v>1520.4780849902659</v>
      </c>
      <c r="H166" s="2">
        <v>7.8989958867655332</v>
      </c>
      <c r="I166" s="4">
        <v>-45.871701857208876</v>
      </c>
      <c r="J166" s="4">
        <v>0.25193848455647455</v>
      </c>
      <c r="K166" s="5">
        <v>-60.796750000000003</v>
      </c>
    </row>
    <row r="167" spans="1:11">
      <c r="A167" s="7" t="s">
        <v>25</v>
      </c>
      <c r="B167" s="7">
        <v>9</v>
      </c>
      <c r="C167" s="5">
        <v>17.93</v>
      </c>
      <c r="D167" s="7">
        <v>77.849999999999994</v>
      </c>
      <c r="E167" s="7">
        <v>224.4</v>
      </c>
      <c r="F167" s="7">
        <v>465.7</v>
      </c>
      <c r="G167" s="2">
        <v>1310.5069285026937</v>
      </c>
      <c r="H167" s="2">
        <v>6.1154323664349022</v>
      </c>
      <c r="I167" s="4">
        <v>-43.898778186865556</v>
      </c>
      <c r="J167" s="4">
        <v>0.14179739066910074</v>
      </c>
      <c r="K167" s="5">
        <v>-47.51400000000001</v>
      </c>
    </row>
    <row r="168" spans="1:11">
      <c r="A168" s="7" t="s">
        <v>25</v>
      </c>
      <c r="B168" s="7">
        <v>8</v>
      </c>
      <c r="C168" s="5">
        <v>19.5</v>
      </c>
      <c r="D168" s="7">
        <v>61.42</v>
      </c>
      <c r="E168" s="7">
        <v>226.4</v>
      </c>
      <c r="F168" s="7">
        <v>502.8</v>
      </c>
      <c r="G168" s="2">
        <v>983.90440334756295</v>
      </c>
      <c r="H168" s="2">
        <v>3.3062072106052369</v>
      </c>
      <c r="I168" s="4">
        <v>-40.032996859408243</v>
      </c>
      <c r="J168" s="4">
        <v>0.12518985581791178</v>
      </c>
      <c r="K168" s="5">
        <v>-15.15</v>
      </c>
    </row>
    <row r="169" spans="1:11">
      <c r="A169" s="7" t="s">
        <v>25</v>
      </c>
      <c r="B169" s="7">
        <v>6</v>
      </c>
      <c r="C169" s="5">
        <v>21.02</v>
      </c>
      <c r="D169" s="7">
        <v>48.85</v>
      </c>
      <c r="E169" s="7">
        <v>226.9</v>
      </c>
      <c r="F169" s="7">
        <v>538.1</v>
      </c>
      <c r="G169" s="2">
        <v>1140.9342521152216</v>
      </c>
      <c r="H169" s="2">
        <v>4.9459503724226579</v>
      </c>
      <c r="I169" s="4">
        <v>-41.886099173591496</v>
      </c>
      <c r="J169" s="4">
        <v>8.9442719093849835E-2</v>
      </c>
      <c r="K169" s="5">
        <v>-28.32800000000001</v>
      </c>
    </row>
    <row r="170" spans="1:11">
      <c r="A170" s="7" t="s">
        <v>25</v>
      </c>
      <c r="B170" s="7">
        <v>13</v>
      </c>
      <c r="C170" s="5">
        <v>22.58</v>
      </c>
      <c r="D170" s="7">
        <v>38.6</v>
      </c>
      <c r="E170" s="7">
        <v>227.1</v>
      </c>
      <c r="F170" s="7">
        <v>576.1</v>
      </c>
      <c r="G170" s="2">
        <v>1110.5132852659244</v>
      </c>
      <c r="H170" s="1">
        <v>0.70294793132779887</v>
      </c>
      <c r="I170" s="4">
        <v>-41.573958515012791</v>
      </c>
      <c r="J170" s="4">
        <v>0.35764297840178999</v>
      </c>
      <c r="K170" s="5">
        <v>-27.450499999999991</v>
      </c>
    </row>
    <row r="171" spans="1:11">
      <c r="A171" s="7" t="s">
        <v>25</v>
      </c>
      <c r="B171" s="7">
        <v>10</v>
      </c>
      <c r="C171" s="5">
        <v>24.06</v>
      </c>
      <c r="D171" s="7">
        <v>30.88</v>
      </c>
      <c r="E171" s="7">
        <v>227.6</v>
      </c>
      <c r="F171" s="7">
        <v>615.29999999999995</v>
      </c>
      <c r="G171" s="2">
        <v>1004.8273938907598</v>
      </c>
      <c r="H171" s="2">
        <v>11.933626837987674</v>
      </c>
      <c r="I171" s="4">
        <v>-40.077975586430142</v>
      </c>
      <c r="J171" s="4">
        <v>0.25644492586206374</v>
      </c>
      <c r="K171" s="5">
        <v>-11.438000000000002</v>
      </c>
    </row>
    <row r="172" spans="1:11">
      <c r="A172" s="7" t="s">
        <v>25</v>
      </c>
      <c r="B172" s="7">
        <v>4</v>
      </c>
      <c r="C172" s="5">
        <v>25.72</v>
      </c>
      <c r="D172" s="7">
        <v>24.21</v>
      </c>
      <c r="E172" s="7">
        <v>230.4</v>
      </c>
      <c r="F172" s="7">
        <v>667.9</v>
      </c>
      <c r="G172" s="2">
        <v>901.58936336708143</v>
      </c>
      <c r="H172" s="2">
        <v>4.0909225640519935</v>
      </c>
      <c r="I172" s="4">
        <v>-38.548064462965826</v>
      </c>
      <c r="J172" s="4">
        <v>0.20944808425719086</v>
      </c>
      <c r="K172" s="5">
        <v>-1.0317500000000024</v>
      </c>
    </row>
    <row r="173" spans="1:11">
      <c r="A173" s="7" t="s">
        <v>25</v>
      </c>
      <c r="B173" s="7">
        <v>7</v>
      </c>
      <c r="C173" s="5">
        <v>27.36</v>
      </c>
      <c r="D173" s="7">
        <v>18.93</v>
      </c>
      <c r="E173" s="7">
        <v>231.9</v>
      </c>
      <c r="F173" s="7">
        <v>721</v>
      </c>
      <c r="G173" s="2">
        <v>954.8627116044579</v>
      </c>
      <c r="H173" s="2">
        <v>3.6018502152721226</v>
      </c>
      <c r="I173" s="4">
        <v>-38.782478779286919</v>
      </c>
      <c r="J173" s="4">
        <v>6.0601155108199495E-2</v>
      </c>
      <c r="K173" s="5">
        <v>-0.57949999999999591</v>
      </c>
    </row>
    <row r="174" spans="1:11">
      <c r="A174" s="7" t="s">
        <v>25</v>
      </c>
      <c r="B174" s="7">
        <v>1</v>
      </c>
      <c r="C174" s="5">
        <v>28.9</v>
      </c>
      <c r="D174" s="7">
        <v>15.18</v>
      </c>
      <c r="E174" s="7">
        <v>235.2</v>
      </c>
      <c r="F174" s="7">
        <v>779</v>
      </c>
      <c r="G174" s="2">
        <v>901.68867577750029</v>
      </c>
      <c r="H174" s="2">
        <v>8.3997030243500603</v>
      </c>
      <c r="I174" s="4">
        <v>-37.884500350622332</v>
      </c>
      <c r="J174" s="4">
        <v>8.7045964876149531E-2</v>
      </c>
      <c r="K174" s="5">
        <v>4.5664999999999907</v>
      </c>
    </row>
    <row r="175" spans="1:11">
      <c r="A175" s="7" t="s">
        <v>25</v>
      </c>
      <c r="B175" s="7">
        <v>5</v>
      </c>
      <c r="C175" s="5">
        <v>30.77</v>
      </c>
      <c r="D175" s="7">
        <v>11.52</v>
      </c>
      <c r="E175" s="7">
        <v>235.9</v>
      </c>
      <c r="F175" s="7">
        <v>845.6</v>
      </c>
      <c r="G175" s="2">
        <v>721.75406728003804</v>
      </c>
      <c r="H175" s="1">
        <v>0.91060964852027837</v>
      </c>
      <c r="I175" s="4">
        <v>-34.20340419231696</v>
      </c>
      <c r="J175" s="4">
        <v>0.28549080545872357</v>
      </c>
      <c r="K175" s="5">
        <v>30.258499999999998</v>
      </c>
    </row>
    <row r="176" spans="1:11">
      <c r="A176" s="7" t="s">
        <v>25</v>
      </c>
      <c r="B176" s="7">
        <v>3</v>
      </c>
      <c r="C176" s="5">
        <v>31.66</v>
      </c>
      <c r="D176" s="7">
        <v>10.14</v>
      </c>
      <c r="E176" s="7">
        <v>237.2</v>
      </c>
      <c r="F176" s="7">
        <v>881.9</v>
      </c>
      <c r="G176" s="2">
        <v>684.45921487991063</v>
      </c>
      <c r="H176" s="2">
        <v>3.9383416765355719</v>
      </c>
      <c r="I176" s="4">
        <v>-33.111275321063516</v>
      </c>
      <c r="J176" s="4">
        <v>0.2176074447264725</v>
      </c>
      <c r="K176" s="5">
        <v>36.408000000000001</v>
      </c>
    </row>
    <row r="177" spans="1:11">
      <c r="A177" s="7" t="s">
        <v>25</v>
      </c>
      <c r="B177" s="7">
        <v>2</v>
      </c>
      <c r="C177" s="5">
        <v>32.35</v>
      </c>
      <c r="D177" s="7">
        <v>9.16</v>
      </c>
      <c r="E177" s="7">
        <v>238.6</v>
      </c>
      <c r="F177" s="7">
        <v>913</v>
      </c>
      <c r="G177" s="2">
        <v>651.68774529987968</v>
      </c>
      <c r="H177" s="2">
        <v>4.366883181167168</v>
      </c>
      <c r="I177" s="4">
        <v>-32.271187611436304</v>
      </c>
      <c r="J177" s="4">
        <v>0.11621101496801205</v>
      </c>
      <c r="K177" s="5">
        <v>48.088749999999997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Fig 1.txt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roeckman</dc:creator>
  <cp:lastModifiedBy>roeckman</cp:lastModifiedBy>
  <dcterms:created xsi:type="dcterms:W3CDTF">2013-09-25T20:50:00Z</dcterms:created>
  <dcterms:modified xsi:type="dcterms:W3CDTF">2013-09-25T21:32:29Z</dcterms:modified>
</cp:coreProperties>
</file>